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Win8.1 VS10 X64\Desktop\Qninh\"/>
    </mc:Choice>
  </mc:AlternateContent>
  <bookViews>
    <workbookView xWindow="-120" yWindow="-120" windowWidth="29040" windowHeight="15720" tabRatio="845" firstSheet="3" activeTab="3"/>
  </bookViews>
  <sheets>
    <sheet name="PL01-3-Tổng hợp báo giá (THPT)" sheetId="7" state="hidden" r:id="rId1"/>
    <sheet name="PL01-2-Tổng hợp báo giá (THCS)" sheetId="6" state="hidden" r:id="rId2"/>
    <sheet name="PL01-1-Tổng hợp báo giá (TH)" sheetId="1" state="hidden" r:id="rId3"/>
    <sheet name="PL02-1- Tổng hợp số lượng-TH" sheetId="3" r:id="rId4"/>
    <sheet name="PL02-2-Tổng hợp số lượng-THCS" sheetId="18" r:id="rId5"/>
    <sheet name="PL02-3- Tổng hợp số lượng-THPT" sheetId="4" r:id="rId6"/>
    <sheet name="Danh sách các trường MSTT" sheetId="19" r:id="rId7"/>
  </sheets>
  <externalReferences>
    <externalReference r:id="rId8"/>
  </externalReferences>
  <definedNames>
    <definedName name="_xlnm._FilterDatabase" localSheetId="4" hidden="1">'PL02-2-Tổng hợp số lượng-THCS'!$A$5:$DQ$491</definedName>
    <definedName name="_xlnm._FilterDatabase" localSheetId="5" hidden="1">'PL02-3- Tổng hợp số lượng-THPT'!$A$5:$M$710</definedName>
    <definedName name="_xlnm.Print_Area" localSheetId="6">'Danh sách các trường MSTT'!$A$1:$L$150</definedName>
    <definedName name="_xlnm.Print_Area" localSheetId="2">'PL01-1-Tổng hợp báo giá (TH)'!$A$1:$AC$19</definedName>
    <definedName name="_xlnm.Print_Area" localSheetId="1">'PL01-2-Tổng hợp báo giá (THCS)'!$A$1:$AC$19</definedName>
    <definedName name="_xlnm.Print_Area" localSheetId="0">'PL01-3-Tổng hợp báo giá (THPT)'!$A$1:$AC$19</definedName>
    <definedName name="_xlnm.Print_Area" localSheetId="3">'PL02-1- Tổng hợp số lượng-TH'!$A$1:$N$296</definedName>
    <definedName name="_xlnm.Print_Area" localSheetId="4">'PL02-2-Tổng hợp số lượng-THCS'!$B$1:$Q$489</definedName>
    <definedName name="_xlnm.Print_Area" localSheetId="5">'PL02-3- Tổng hợp số lượng-THPT'!$A$1:$M$710</definedName>
    <definedName name="_xlnm.Print_Titles" localSheetId="6">'Danh sách các trường MSTT'!$2:$3</definedName>
    <definedName name="_xlnm.Print_Titles" localSheetId="2">'PL01-1-Tổng hợp báo giá (TH)'!$3:$3</definedName>
    <definedName name="_xlnm.Print_Titles" localSheetId="1">'PL01-2-Tổng hợp báo giá (THCS)'!$3:$3</definedName>
    <definedName name="_xlnm.Print_Titles" localSheetId="0">'PL01-3-Tổng hợp báo giá (THPT)'!$3:$3</definedName>
    <definedName name="_xlnm.Print_Titles" localSheetId="3">'PL02-1- Tổng hợp số lượng-TH'!$3:$4</definedName>
    <definedName name="_xlnm.Print_Titles" localSheetId="4">'PL02-2-Tổng hợp số lượng-THCS'!$3:$4</definedName>
    <definedName name="_xlnm.Print_Titles" localSheetId="5">'PL02-3- Tổng hợp số lượng-THPT'!$3:$4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50" i="19" l="1"/>
  <c r="G150" i="19"/>
  <c r="F150" i="19"/>
  <c r="F151" i="19" s="1"/>
  <c r="J81" i="19"/>
  <c r="J63" i="19"/>
  <c r="A44" i="19"/>
  <c r="A45" i="19" s="1"/>
  <c r="A46" i="19" s="1"/>
  <c r="A47" i="19" s="1"/>
  <c r="A48" i="19" s="1"/>
  <c r="A49" i="19" s="1"/>
  <c r="A50" i="19" s="1"/>
  <c r="A51" i="19" s="1"/>
  <c r="A52" i="19" s="1"/>
  <c r="A53" i="19" s="1"/>
  <c r="A54" i="19" s="1"/>
  <c r="A55" i="19" s="1"/>
  <c r="A56" i="19" s="1"/>
  <c r="A57" i="19" s="1"/>
  <c r="A58" i="19" s="1"/>
  <c r="A59" i="19" s="1"/>
  <c r="A60" i="19" s="1"/>
  <c r="A61" i="19" s="1"/>
  <c r="A62" i="19" s="1"/>
  <c r="A64" i="19" s="1"/>
  <c r="A65" i="19" s="1"/>
  <c r="A66" i="19" s="1"/>
  <c r="A67" i="19" s="1"/>
  <c r="A68" i="19" s="1"/>
  <c r="A69" i="19" s="1"/>
  <c r="A70" i="19" s="1"/>
  <c r="A71" i="19" s="1"/>
  <c r="A72" i="19" s="1"/>
  <c r="A73" i="19" s="1"/>
  <c r="A74" i="19" s="1"/>
  <c r="A75" i="19" s="1"/>
  <c r="A76" i="19" s="1"/>
  <c r="A77" i="19" s="1"/>
  <c r="A78" i="19" s="1"/>
  <c r="A79" i="19" s="1"/>
  <c r="A80" i="19" s="1"/>
  <c r="A82" i="19" s="1"/>
  <c r="A83" i="19" s="1"/>
  <c r="A84" i="19" s="1"/>
  <c r="A85" i="19" s="1"/>
  <c r="A86" i="19" s="1"/>
  <c r="A87" i="19" s="1"/>
  <c r="A88" i="19" s="1"/>
  <c r="A89" i="19" s="1"/>
  <c r="A90" i="19" s="1"/>
  <c r="A91" i="19" s="1"/>
  <c r="A92" i="19" s="1"/>
  <c r="A93" i="19" s="1"/>
  <c r="A94" i="19" s="1"/>
  <c r="A95" i="19" s="1"/>
  <c r="A96" i="19" s="1"/>
  <c r="A97" i="19" s="1"/>
  <c r="A98" i="19" s="1"/>
  <c r="A99" i="19" s="1"/>
  <c r="A102" i="19" s="1"/>
  <c r="A103" i="19" s="1"/>
  <c r="A104" i="19" s="1"/>
  <c r="A105" i="19" s="1"/>
  <c r="A106" i="19" s="1"/>
  <c r="A107" i="19" s="1"/>
  <c r="A108" i="19" s="1"/>
  <c r="A109" i="19" s="1"/>
  <c r="A110" i="19" s="1"/>
  <c r="A111" i="19" s="1"/>
  <c r="A112" i="19" s="1"/>
  <c r="A113" i="19" s="1"/>
  <c r="A114" i="19" s="1"/>
  <c r="A115" i="19" s="1"/>
  <c r="A116" i="19" s="1"/>
  <c r="A118" i="19" s="1"/>
  <c r="A119" i="19" s="1"/>
  <c r="A120" i="19" s="1"/>
  <c r="A121" i="19" s="1"/>
  <c r="A122" i="19" s="1"/>
  <c r="A123" i="19" s="1"/>
  <c r="A124" i="19" s="1"/>
  <c r="A125" i="19" s="1"/>
  <c r="A126" i="19" s="1"/>
  <c r="A127" i="19" s="1"/>
  <c r="A128" i="19" s="1"/>
  <c r="A129" i="19" s="1"/>
  <c r="A132" i="19" s="1"/>
  <c r="A133" i="19" s="1"/>
  <c r="A134" i="19" s="1"/>
  <c r="A135" i="19" s="1"/>
  <c r="A136" i="19" s="1"/>
  <c r="A137" i="19" s="1"/>
  <c r="A138" i="19" s="1"/>
  <c r="A140" i="19" s="1"/>
  <c r="A141" i="19" s="1"/>
  <c r="A142" i="19" s="1"/>
  <c r="A143" i="19" s="1"/>
  <c r="A144" i="19" s="1"/>
  <c r="A145" i="19" s="1"/>
  <c r="A146" i="19" s="1"/>
  <c r="A147" i="19" s="1"/>
  <c r="A148" i="19" s="1"/>
  <c r="A149" i="19" s="1"/>
  <c r="J43" i="19"/>
  <c r="M41" i="19"/>
  <c r="E41" i="19"/>
  <c r="M40" i="19"/>
  <c r="E40" i="19"/>
  <c r="M39" i="19"/>
  <c r="E39" i="19"/>
  <c r="M38" i="19"/>
  <c r="E38" i="19"/>
  <c r="M37" i="19"/>
  <c r="E37" i="19"/>
  <c r="M36" i="19"/>
  <c r="E36" i="19"/>
  <c r="M35" i="19"/>
  <c r="E35" i="19"/>
  <c r="M34" i="19"/>
  <c r="E34" i="19"/>
  <c r="J34" i="19" s="1"/>
  <c r="M33" i="19"/>
  <c r="E33" i="19"/>
  <c r="M32" i="19"/>
  <c r="E32" i="19"/>
  <c r="M31" i="19"/>
  <c r="E31" i="19"/>
  <c r="M30" i="19"/>
  <c r="E30" i="19"/>
  <c r="M29" i="19"/>
  <c r="E29" i="19"/>
  <c r="M28" i="19"/>
  <c r="E28" i="19"/>
  <c r="J28" i="19" s="1"/>
  <c r="M27" i="19"/>
  <c r="E27" i="19"/>
  <c r="M26" i="19"/>
  <c r="E26" i="19"/>
  <c r="M25" i="19"/>
  <c r="E25" i="19"/>
  <c r="M24" i="19"/>
  <c r="E24" i="19"/>
  <c r="J24" i="19" s="1"/>
  <c r="M23" i="19"/>
  <c r="E23" i="19"/>
  <c r="M22" i="19"/>
  <c r="E22" i="19"/>
  <c r="J22" i="19" s="1"/>
  <c r="M21" i="19"/>
  <c r="E21" i="19"/>
  <c r="M20" i="19"/>
  <c r="E20" i="19"/>
  <c r="M19" i="19"/>
  <c r="E19" i="19"/>
  <c r="M18" i="19"/>
  <c r="E18" i="19"/>
  <c r="M17" i="19"/>
  <c r="E17" i="19"/>
  <c r="M16" i="19"/>
  <c r="E16" i="19"/>
  <c r="J16" i="19" s="1"/>
  <c r="M15" i="19"/>
  <c r="E15" i="19"/>
  <c r="M14" i="19"/>
  <c r="E14" i="19"/>
  <c r="J14" i="19" s="1"/>
  <c r="M13" i="19"/>
  <c r="E13" i="19"/>
  <c r="M12" i="19"/>
  <c r="E12" i="19"/>
  <c r="M11" i="19"/>
  <c r="E11" i="19"/>
  <c r="M10" i="19"/>
  <c r="E10" i="19"/>
  <c r="J10" i="19" s="1"/>
  <c r="M9" i="19"/>
  <c r="E9" i="19"/>
  <c r="M8" i="19"/>
  <c r="E8" i="19"/>
  <c r="M7" i="19"/>
  <c r="E7" i="19"/>
  <c r="M6" i="19"/>
  <c r="E6" i="19"/>
  <c r="J6" i="19" s="1"/>
  <c r="M5" i="19"/>
  <c r="E5" i="19"/>
  <c r="I4" i="19"/>
  <c r="I150" i="19" s="1"/>
  <c r="H4" i="19"/>
  <c r="H150" i="19" s="1"/>
  <c r="N34" i="19" l="1"/>
  <c r="N36" i="19"/>
  <c r="N40" i="19"/>
  <c r="N28" i="19"/>
  <c r="J36" i="19"/>
  <c r="N30" i="19"/>
  <c r="N12" i="19"/>
  <c r="J12" i="19"/>
  <c r="N18" i="19"/>
  <c r="N24" i="19"/>
  <c r="N32" i="19"/>
  <c r="N8" i="19"/>
  <c r="N14" i="19"/>
  <c r="N26" i="19"/>
  <c r="N38" i="19"/>
  <c r="N22" i="19"/>
  <c r="N10" i="19"/>
  <c r="N20" i="19"/>
  <c r="J32" i="19"/>
  <c r="J40" i="19"/>
  <c r="N6" i="19"/>
  <c r="J30" i="19"/>
  <c r="J38" i="19"/>
  <c r="N16" i="19"/>
  <c r="J42" i="19"/>
  <c r="J20" i="19"/>
  <c r="J18" i="19"/>
  <c r="J26" i="19"/>
  <c r="N13" i="19"/>
  <c r="J13" i="19"/>
  <c r="N5" i="19"/>
  <c r="J5" i="19"/>
  <c r="N37" i="19"/>
  <c r="J37" i="19"/>
  <c r="J8" i="19"/>
  <c r="N11" i="19"/>
  <c r="J11" i="19"/>
  <c r="N19" i="19"/>
  <c r="J19" i="19"/>
  <c r="N27" i="19"/>
  <c r="J27" i="19"/>
  <c r="N35" i="19"/>
  <c r="J35" i="19"/>
  <c r="N21" i="19"/>
  <c r="J21" i="19"/>
  <c r="N29" i="19"/>
  <c r="J29" i="19"/>
  <c r="E4" i="19"/>
  <c r="N9" i="19"/>
  <c r="J9" i="19"/>
  <c r="N17" i="19"/>
  <c r="J17" i="19"/>
  <c r="N25" i="19"/>
  <c r="J25" i="19"/>
  <c r="N33" i="19"/>
  <c r="J33" i="19"/>
  <c r="N41" i="19"/>
  <c r="J41" i="19"/>
  <c r="N7" i="19"/>
  <c r="J7" i="19"/>
  <c r="N15" i="19"/>
  <c r="J15" i="19"/>
  <c r="N23" i="19"/>
  <c r="J23" i="19"/>
  <c r="N31" i="19"/>
  <c r="J31" i="19"/>
  <c r="N39" i="19"/>
  <c r="J39" i="19"/>
  <c r="M488" i="18"/>
  <c r="M485" i="18"/>
  <c r="Q482" i="18"/>
  <c r="P482" i="18"/>
  <c r="O482" i="18"/>
  <c r="N482" i="18"/>
  <c r="M481" i="18"/>
  <c r="M480" i="18"/>
  <c r="M479" i="18"/>
  <c r="M478" i="18"/>
  <c r="M477" i="18"/>
  <c r="M476" i="18"/>
  <c r="M475" i="18"/>
  <c r="M474" i="18"/>
  <c r="M473" i="18"/>
  <c r="M472" i="18"/>
  <c r="M471" i="18"/>
  <c r="M470" i="18"/>
  <c r="Q468" i="18"/>
  <c r="P468" i="18"/>
  <c r="O468" i="18"/>
  <c r="N468" i="18"/>
  <c r="M467" i="18"/>
  <c r="M465" i="18"/>
  <c r="M464" i="18"/>
  <c r="M463" i="18"/>
  <c r="M461" i="18"/>
  <c r="M460" i="18"/>
  <c r="M459" i="18"/>
  <c r="M458" i="18"/>
  <c r="M457" i="18"/>
  <c r="M456" i="18"/>
  <c r="M455" i="18"/>
  <c r="M454" i="18"/>
  <c r="Q452" i="18"/>
  <c r="P452" i="18"/>
  <c r="O452" i="18"/>
  <c r="N452" i="18"/>
  <c r="M451" i="18"/>
  <c r="M448" i="18"/>
  <c r="Q446" i="18"/>
  <c r="P446" i="18"/>
  <c r="O446" i="18"/>
  <c r="N446" i="18"/>
  <c r="M445" i="18"/>
  <c r="M444" i="18"/>
  <c r="M441" i="18"/>
  <c r="M440" i="18"/>
  <c r="M439" i="18"/>
  <c r="Q437" i="18"/>
  <c r="P437" i="18"/>
  <c r="O437" i="18"/>
  <c r="N437" i="18"/>
  <c r="M436" i="18"/>
  <c r="M435" i="18"/>
  <c r="M433" i="18"/>
  <c r="M432" i="18"/>
  <c r="M431" i="18"/>
  <c r="M429" i="18"/>
  <c r="M428" i="18"/>
  <c r="M427" i="18"/>
  <c r="M425" i="18"/>
  <c r="M424" i="18"/>
  <c r="M423" i="18"/>
  <c r="M419" i="18"/>
  <c r="M417" i="18"/>
  <c r="M416" i="18"/>
  <c r="M414" i="18"/>
  <c r="M413" i="18"/>
  <c r="M411" i="18"/>
  <c r="M410" i="18"/>
  <c r="M409" i="18"/>
  <c r="M405" i="18"/>
  <c r="M404" i="18"/>
  <c r="M402" i="18"/>
  <c r="M400" i="18"/>
  <c r="M398" i="18"/>
  <c r="M397" i="18"/>
  <c r="M396" i="18"/>
  <c r="M394" i="18"/>
  <c r="M393" i="18"/>
  <c r="M388" i="18"/>
  <c r="M386" i="18"/>
  <c r="M385" i="18"/>
  <c r="M382" i="18"/>
  <c r="M378" i="18"/>
  <c r="M377" i="18"/>
  <c r="M375" i="18"/>
  <c r="M374" i="18"/>
  <c r="M373" i="18"/>
  <c r="M371" i="18"/>
  <c r="M370" i="18"/>
  <c r="M368" i="18"/>
  <c r="Q366" i="18"/>
  <c r="P366" i="18"/>
  <c r="O366" i="18"/>
  <c r="N366" i="18"/>
  <c r="M365" i="18"/>
  <c r="M363" i="18"/>
  <c r="M362" i="18"/>
  <c r="M359" i="18"/>
  <c r="M358" i="18"/>
  <c r="M354" i="18"/>
  <c r="M353" i="18"/>
  <c r="M352" i="18"/>
  <c r="M351" i="18"/>
  <c r="M348" i="18"/>
  <c r="M347" i="18"/>
  <c r="M346" i="18"/>
  <c r="M344" i="18"/>
  <c r="M343" i="18"/>
  <c r="M342" i="18"/>
  <c r="M338" i="18"/>
  <c r="M336" i="18"/>
  <c r="M335" i="18"/>
  <c r="M333" i="18"/>
  <c r="M332" i="18"/>
  <c r="M330" i="18"/>
  <c r="M329" i="18"/>
  <c r="M327" i="18"/>
  <c r="M326" i="18"/>
  <c r="M323" i="18"/>
  <c r="M321" i="18"/>
  <c r="M320" i="18"/>
  <c r="M318" i="18"/>
  <c r="M317" i="18"/>
  <c r="M315" i="18"/>
  <c r="M312" i="18"/>
  <c r="M311" i="18"/>
  <c r="M309" i="18"/>
  <c r="M307" i="18"/>
  <c r="M306" i="18"/>
  <c r="M304" i="18"/>
  <c r="M301" i="18"/>
  <c r="M299" i="18"/>
  <c r="M295" i="18"/>
  <c r="M292" i="18"/>
  <c r="M291" i="18"/>
  <c r="M290" i="18"/>
  <c r="M288" i="18"/>
  <c r="M287" i="18"/>
  <c r="M285" i="18"/>
  <c r="M282" i="18"/>
  <c r="M281" i="18"/>
  <c r="M279" i="18"/>
  <c r="M278" i="18"/>
  <c r="M276" i="18"/>
  <c r="M275" i="18"/>
  <c r="M274" i="18"/>
  <c r="M273" i="18"/>
  <c r="M272" i="18"/>
  <c r="M268" i="18"/>
  <c r="M266" i="18"/>
  <c r="M264" i="18"/>
  <c r="M262" i="18"/>
  <c r="M259" i="18"/>
  <c r="M258" i="18"/>
  <c r="M257" i="18"/>
  <c r="M256" i="18"/>
  <c r="M255" i="18"/>
  <c r="M253" i="18"/>
  <c r="M252" i="18"/>
  <c r="M251" i="18"/>
  <c r="M249" i="18"/>
  <c r="M248" i="18"/>
  <c r="M247" i="18"/>
  <c r="M246" i="18"/>
  <c r="M242" i="18"/>
  <c r="M241" i="18"/>
  <c r="M240" i="18"/>
  <c r="M239" i="18"/>
  <c r="M235" i="18"/>
  <c r="M234" i="18"/>
  <c r="M233" i="18"/>
  <c r="M232" i="18"/>
  <c r="M231" i="18"/>
  <c r="M230" i="18"/>
  <c r="M227" i="18"/>
  <c r="M225" i="18"/>
  <c r="M223" i="18"/>
  <c r="M222" i="18"/>
  <c r="M220" i="18"/>
  <c r="M215" i="18"/>
  <c r="M214" i="18"/>
  <c r="M212" i="18"/>
  <c r="M211" i="18"/>
  <c r="M210" i="18"/>
  <c r="M207" i="18"/>
  <c r="M203" i="18"/>
  <c r="M202" i="18"/>
  <c r="M201" i="18"/>
  <c r="M200" i="18"/>
  <c r="M199" i="18"/>
  <c r="M198" i="18"/>
  <c r="M197" i="18"/>
  <c r="M196" i="18"/>
  <c r="M195" i="18"/>
  <c r="M194" i="18"/>
  <c r="M193" i="18"/>
  <c r="M192" i="18"/>
  <c r="M191" i="18"/>
  <c r="M190" i="18"/>
  <c r="M189" i="18"/>
  <c r="M188" i="18"/>
  <c r="M187" i="18"/>
  <c r="M186" i="18"/>
  <c r="M185" i="18"/>
  <c r="M184" i="18"/>
  <c r="M183" i="18"/>
  <c r="M182" i="18"/>
  <c r="M181" i="18"/>
  <c r="M180" i="18"/>
  <c r="M179" i="18"/>
  <c r="M178" i="18"/>
  <c r="M177" i="18"/>
  <c r="M176" i="18"/>
  <c r="M175" i="18"/>
  <c r="M174" i="18"/>
  <c r="M173" i="18"/>
  <c r="M172" i="18"/>
  <c r="M171" i="18"/>
  <c r="M170" i="18"/>
  <c r="M168" i="18"/>
  <c r="M167" i="18"/>
  <c r="M166" i="18"/>
  <c r="M165" i="18"/>
  <c r="M164" i="18"/>
  <c r="M163" i="18"/>
  <c r="M162" i="18"/>
  <c r="M161" i="18"/>
  <c r="M160" i="18"/>
  <c r="M159" i="18"/>
  <c r="M158" i="18"/>
  <c r="M157" i="18"/>
  <c r="M156" i="18"/>
  <c r="M155" i="18"/>
  <c r="M154" i="18"/>
  <c r="M153" i="18"/>
  <c r="M152" i="18"/>
  <c r="M151" i="18"/>
  <c r="M150" i="18"/>
  <c r="M149" i="18"/>
  <c r="M148" i="18"/>
  <c r="M147" i="18"/>
  <c r="M146" i="18"/>
  <c r="M145" i="18"/>
  <c r="M144" i="18"/>
  <c r="M143" i="18"/>
  <c r="M142" i="18"/>
  <c r="M141" i="18"/>
  <c r="M140" i="18"/>
  <c r="M139" i="18"/>
  <c r="M138" i="18"/>
  <c r="M137" i="18"/>
  <c r="M136" i="18"/>
  <c r="M135" i="18"/>
  <c r="M134" i="18"/>
  <c r="M133" i="18"/>
  <c r="M132" i="18"/>
  <c r="M131" i="18"/>
  <c r="M130" i="18"/>
  <c r="M129" i="18"/>
  <c r="M128" i="18"/>
  <c r="M127" i="18"/>
  <c r="M126" i="18"/>
  <c r="M125" i="18"/>
  <c r="M124" i="18"/>
  <c r="M123" i="18"/>
  <c r="M122" i="18"/>
  <c r="M121" i="18"/>
  <c r="M120" i="18"/>
  <c r="M119" i="18"/>
  <c r="M118" i="18"/>
  <c r="M117" i="18"/>
  <c r="M116" i="18"/>
  <c r="M115" i="18"/>
  <c r="M114" i="18"/>
  <c r="M113" i="18"/>
  <c r="Q111" i="18"/>
  <c r="P111" i="18"/>
  <c r="O111" i="18"/>
  <c r="N111" i="18"/>
  <c r="M110" i="18"/>
  <c r="M108" i="18"/>
  <c r="M107" i="18"/>
  <c r="M105" i="18"/>
  <c r="M104" i="18"/>
  <c r="M102" i="18"/>
  <c r="M101" i="18"/>
  <c r="M99" i="18"/>
  <c r="M98" i="18"/>
  <c r="M96" i="18"/>
  <c r="M95" i="18"/>
  <c r="M93" i="18"/>
  <c r="M92" i="18"/>
  <c r="M90" i="18"/>
  <c r="M89" i="18"/>
  <c r="M87" i="18"/>
  <c r="M85" i="18"/>
  <c r="M83" i="18"/>
  <c r="M81" i="18"/>
  <c r="M77" i="18"/>
  <c r="M71" i="18"/>
  <c r="M69" i="18"/>
  <c r="M66" i="18"/>
  <c r="M64" i="18"/>
  <c r="M63" i="18"/>
  <c r="M61" i="18"/>
  <c r="M60" i="18"/>
  <c r="M58" i="18"/>
  <c r="M55" i="18"/>
  <c r="M53" i="18"/>
  <c r="M51" i="18"/>
  <c r="M49" i="18"/>
  <c r="M48" i="18"/>
  <c r="M45" i="18"/>
  <c r="M44" i="18"/>
  <c r="M42" i="18"/>
  <c r="M41" i="18"/>
  <c r="M39" i="18"/>
  <c r="M38" i="18"/>
  <c r="Q34" i="18"/>
  <c r="P34" i="18"/>
  <c r="O34" i="18"/>
  <c r="N34" i="18"/>
  <c r="M33" i="18"/>
  <c r="M32" i="18"/>
  <c r="M31" i="18"/>
  <c r="M29" i="18"/>
  <c r="M28" i="18"/>
  <c r="M26" i="18"/>
  <c r="Q23" i="18"/>
  <c r="P23" i="18"/>
  <c r="O23" i="18"/>
  <c r="N23" i="18"/>
  <c r="M22" i="18"/>
  <c r="M21" i="18"/>
  <c r="M19" i="18"/>
  <c r="M18" i="18"/>
  <c r="M17" i="18"/>
  <c r="M16" i="18"/>
  <c r="M12" i="18"/>
  <c r="M11" i="18"/>
  <c r="M10" i="18"/>
  <c r="M9" i="18"/>
  <c r="M8" i="18"/>
  <c r="A8" i="18"/>
  <c r="Q6" i="18"/>
  <c r="P6" i="18"/>
  <c r="O6" i="18"/>
  <c r="N6" i="18"/>
  <c r="M482" i="18" l="1"/>
  <c r="M34" i="18"/>
  <c r="M452" i="18"/>
  <c r="M468" i="18"/>
  <c r="M111" i="18"/>
  <c r="M6" i="18"/>
  <c r="M23" i="18"/>
  <c r="M446" i="18"/>
  <c r="E151" i="19"/>
  <c r="E150" i="19"/>
  <c r="J4" i="19"/>
  <c r="N42" i="19"/>
  <c r="N489" i="18"/>
  <c r="A9" i="18"/>
  <c r="P489" i="18"/>
  <c r="M366" i="18"/>
  <c r="M437" i="18"/>
  <c r="O489" i="18"/>
  <c r="Q489" i="18"/>
  <c r="M489" i="18" l="1"/>
  <c r="A10" i="18"/>
  <c r="I516" i="4"/>
  <c r="A16" i="18" l="1"/>
  <c r="I517" i="4"/>
  <c r="A17" i="18" l="1"/>
  <c r="A21" i="18" s="1"/>
  <c r="A22" i="18" s="1"/>
  <c r="I461" i="4"/>
  <c r="I92" i="4"/>
  <c r="A26" i="18" l="1"/>
  <c r="A28" i="18" s="1"/>
  <c r="I285" i="4"/>
  <c r="A29" i="18" l="1"/>
  <c r="N296" i="3"/>
  <c r="K295" i="3"/>
  <c r="K294" i="3"/>
  <c r="K293" i="3"/>
  <c r="K292" i="3"/>
  <c r="K291" i="3"/>
  <c r="K290" i="3"/>
  <c r="K289" i="3"/>
  <c r="K288" i="3"/>
  <c r="K287" i="3"/>
  <c r="K286" i="3"/>
  <c r="K285" i="3"/>
  <c r="K284" i="3"/>
  <c r="K283" i="3"/>
  <c r="K282" i="3"/>
  <c r="K281" i="3"/>
  <c r="K280" i="3"/>
  <c r="K279" i="3"/>
  <c r="K278" i="3"/>
  <c r="K277" i="3"/>
  <c r="K276" i="3"/>
  <c r="K275" i="3"/>
  <c r="K273" i="3"/>
  <c r="K272" i="3"/>
  <c r="K271" i="3"/>
  <c r="K270" i="3"/>
  <c r="K269" i="3"/>
  <c r="K268" i="3"/>
  <c r="K267" i="3"/>
  <c r="K266" i="3"/>
  <c r="K265" i="3"/>
  <c r="K264" i="3"/>
  <c r="K263" i="3"/>
  <c r="K262" i="3"/>
  <c r="K261" i="3"/>
  <c r="K260" i="3"/>
  <c r="K259" i="3"/>
  <c r="K258" i="3"/>
  <c r="K257" i="3"/>
  <c r="K256" i="3"/>
  <c r="K255" i="3"/>
  <c r="K254" i="3"/>
  <c r="K253" i="3"/>
  <c r="K252" i="3"/>
  <c r="K249" i="3"/>
  <c r="K248" i="3"/>
  <c r="K247" i="3"/>
  <c r="K246" i="3"/>
  <c r="K245" i="3"/>
  <c r="K244" i="3"/>
  <c r="K243" i="3"/>
  <c r="K242" i="3"/>
  <c r="K241" i="3"/>
  <c r="K240" i="3"/>
  <c r="K239" i="3"/>
  <c r="K238" i="3"/>
  <c r="K237" i="3"/>
  <c r="K236" i="3"/>
  <c r="K235" i="3"/>
  <c r="K234" i="3"/>
  <c r="K231" i="3"/>
  <c r="K230" i="3"/>
  <c r="K229" i="3"/>
  <c r="K228" i="3"/>
  <c r="K227" i="3"/>
  <c r="K226" i="3"/>
  <c r="K225" i="3"/>
  <c r="K224" i="3"/>
  <c r="K223" i="3"/>
  <c r="K222" i="3"/>
  <c r="K221" i="3"/>
  <c r="K217" i="3"/>
  <c r="K216" i="3"/>
  <c r="K215" i="3"/>
  <c r="K214" i="3"/>
  <c r="K213" i="3"/>
  <c r="K212" i="3"/>
  <c r="K211" i="3"/>
  <c r="K210" i="3"/>
  <c r="K209" i="3"/>
  <c r="K208" i="3"/>
  <c r="K207" i="3"/>
  <c r="K206" i="3"/>
  <c r="K205" i="3"/>
  <c r="K204" i="3"/>
  <c r="K203" i="3"/>
  <c r="K202" i="3"/>
  <c r="K201" i="3"/>
  <c r="K200" i="3"/>
  <c r="K199" i="3"/>
  <c r="K198" i="3"/>
  <c r="K197" i="3"/>
  <c r="K196" i="3"/>
  <c r="K195" i="3"/>
  <c r="K194" i="3"/>
  <c r="K193" i="3"/>
  <c r="K192" i="3"/>
  <c r="K191" i="3"/>
  <c r="K188" i="3"/>
  <c r="K187" i="3"/>
  <c r="K186" i="3"/>
  <c r="K185" i="3"/>
  <c r="K184" i="3"/>
  <c r="K183" i="3"/>
  <c r="K182" i="3"/>
  <c r="K181" i="3"/>
  <c r="K180" i="3"/>
  <c r="K179" i="3"/>
  <c r="K178" i="3"/>
  <c r="K177" i="3"/>
  <c r="K176" i="3"/>
  <c r="K175" i="3"/>
  <c r="K174" i="3"/>
  <c r="K173" i="3"/>
  <c r="K172" i="3"/>
  <c r="K171" i="3"/>
  <c r="K170" i="3"/>
  <c r="K169" i="3"/>
  <c r="K168" i="3"/>
  <c r="K167" i="3"/>
  <c r="K166" i="3"/>
  <c r="K163" i="3"/>
  <c r="K162" i="3"/>
  <c r="K161" i="3"/>
  <c r="K160" i="3"/>
  <c r="K159" i="3"/>
  <c r="K158" i="3"/>
  <c r="K157" i="3"/>
  <c r="K156" i="3"/>
  <c r="K155" i="3"/>
  <c r="K154" i="3"/>
  <c r="K153" i="3"/>
  <c r="K152" i="3"/>
  <c r="K151" i="3"/>
  <c r="K150" i="3"/>
  <c r="K149" i="3"/>
  <c r="K148" i="3"/>
  <c r="K147" i="3"/>
  <c r="K146" i="3"/>
  <c r="K145" i="3"/>
  <c r="K144" i="3"/>
  <c r="K143" i="3"/>
  <c r="K142" i="3"/>
  <c r="K141" i="3"/>
  <c r="K140" i="3"/>
  <c r="K139" i="3"/>
  <c r="K138" i="3"/>
  <c r="K137" i="3"/>
  <c r="K135" i="3"/>
  <c r="K134" i="3"/>
  <c r="K133" i="3"/>
  <c r="K132" i="3"/>
  <c r="K131" i="3"/>
  <c r="K130" i="3"/>
  <c r="K129" i="3"/>
  <c r="K128" i="3"/>
  <c r="K127" i="3"/>
  <c r="K126" i="3"/>
  <c r="K125" i="3"/>
  <c r="K124" i="3"/>
  <c r="K123" i="3"/>
  <c r="K122" i="3"/>
  <c r="K121" i="3"/>
  <c r="K120" i="3"/>
  <c r="K119" i="3"/>
  <c r="K118" i="3"/>
  <c r="K117" i="3"/>
  <c r="K116" i="3"/>
  <c r="K115" i="3"/>
  <c r="K114" i="3"/>
  <c r="K113" i="3"/>
  <c r="K112" i="3"/>
  <c r="K111" i="3"/>
  <c r="K110" i="3"/>
  <c r="K109" i="3"/>
  <c r="K108" i="3"/>
  <c r="K107" i="3"/>
  <c r="K106" i="3"/>
  <c r="K105" i="3"/>
  <c r="K104" i="3"/>
  <c r="K103" i="3"/>
  <c r="K102" i="3"/>
  <c r="K100" i="3"/>
  <c r="K99" i="3"/>
  <c r="K98" i="3"/>
  <c r="K96" i="3"/>
  <c r="K95" i="3"/>
  <c r="K94" i="3"/>
  <c r="K93" i="3"/>
  <c r="K92" i="3"/>
  <c r="K91" i="3"/>
  <c r="K90" i="3"/>
  <c r="K89" i="3"/>
  <c r="K88" i="3"/>
  <c r="K87" i="3"/>
  <c r="K86" i="3"/>
  <c r="K85" i="3"/>
  <c r="K84" i="3"/>
  <c r="K83" i="3"/>
  <c r="K82" i="3"/>
  <c r="K81" i="3"/>
  <c r="K80" i="3"/>
  <c r="K79" i="3"/>
  <c r="K78" i="3"/>
  <c r="K77" i="3"/>
  <c r="K76" i="3"/>
  <c r="K75" i="3"/>
  <c r="K73" i="3"/>
  <c r="K72" i="3"/>
  <c r="K71" i="3"/>
  <c r="K70" i="3"/>
  <c r="K69" i="3"/>
  <c r="K68" i="3"/>
  <c r="K67" i="3"/>
  <c r="K66" i="3"/>
  <c r="K65" i="3"/>
  <c r="K64" i="3"/>
  <c r="K63" i="3"/>
  <c r="K62" i="3"/>
  <c r="K61" i="3"/>
  <c r="K60" i="3"/>
  <c r="K59" i="3"/>
  <c r="K58" i="3"/>
  <c r="K57" i="3"/>
  <c r="K56" i="3"/>
  <c r="K54"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M25" i="3"/>
  <c r="M296" i="3" s="1"/>
  <c r="L25" i="3"/>
  <c r="K24" i="3"/>
  <c r="K23" i="3"/>
  <c r="K22" i="3"/>
  <c r="K21" i="3"/>
  <c r="K20" i="3"/>
  <c r="K19" i="3"/>
  <c r="K18" i="3"/>
  <c r="K17" i="3"/>
  <c r="K16" i="3"/>
  <c r="K15" i="3"/>
  <c r="K14" i="3"/>
  <c r="K13" i="3"/>
  <c r="K12" i="3"/>
  <c r="K11" i="3"/>
  <c r="K10" i="3"/>
  <c r="K9" i="3"/>
  <c r="K8" i="3"/>
  <c r="K7" i="3"/>
  <c r="A7" i="3"/>
  <c r="N6" i="3"/>
  <c r="M6" i="3"/>
  <c r="L6" i="3"/>
  <c r="A31" i="18" l="1"/>
  <c r="A32" i="18" s="1"/>
  <c r="A33" i="18" s="1"/>
  <c r="A38" i="18" s="1"/>
  <c r="A39" i="18" s="1"/>
  <c r="A41" i="18" s="1"/>
  <c r="A42" i="18" s="1"/>
  <c r="A44" i="18" s="1"/>
  <c r="A45" i="18" s="1"/>
  <c r="A48" i="18" s="1"/>
  <c r="A49" i="18" s="1"/>
  <c r="A51" i="18" s="1"/>
  <c r="A53" i="18" s="1"/>
  <c r="A55" i="18" s="1"/>
  <c r="A58" i="18" s="1"/>
  <c r="A60" i="18" s="1"/>
  <c r="A61" i="18" s="1"/>
  <c r="A63" i="18" s="1"/>
  <c r="A64" i="18" s="1"/>
  <c r="A66" i="18" s="1"/>
  <c r="A69" i="18" s="1"/>
  <c r="A71" i="18" s="1"/>
  <c r="A77" i="18" s="1"/>
  <c r="A81" i="18" s="1"/>
  <c r="A83" i="18" s="1"/>
  <c r="A85" i="18" s="1"/>
  <c r="A87" i="18" s="1"/>
  <c r="A89" i="18" s="1"/>
  <c r="A90" i="18" s="1"/>
  <c r="A92" i="18" s="1"/>
  <c r="A93" i="18" s="1"/>
  <c r="A95" i="18" s="1"/>
  <c r="A96" i="18" s="1"/>
  <c r="A98" i="18" s="1"/>
  <c r="A99" i="18" s="1"/>
  <c r="A101" i="18" s="1"/>
  <c r="A102" i="18" s="1"/>
  <c r="A104" i="18" s="1"/>
  <c r="A105" i="18" s="1"/>
  <c r="A107" i="18" s="1"/>
  <c r="A108" i="18" s="1"/>
  <c r="A110" i="18" s="1"/>
  <c r="A113" i="18" s="1"/>
  <c r="A114" i="18" s="1"/>
  <c r="A115" i="18" s="1"/>
  <c r="A116" i="18" s="1"/>
  <c r="A117" i="18" s="1"/>
  <c r="A118" i="18" s="1"/>
  <c r="A119" i="18" s="1"/>
  <c r="A120" i="18" s="1"/>
  <c r="A121" i="18" s="1"/>
  <c r="A122" i="18" s="1"/>
  <c r="A123" i="18" s="1"/>
  <c r="A124" i="18" s="1"/>
  <c r="A125" i="18" s="1"/>
  <c r="A126" i="18" s="1"/>
  <c r="A127" i="18" s="1"/>
  <c r="A128" i="18" s="1"/>
  <c r="A129" i="18" s="1"/>
  <c r="A130" i="18" s="1"/>
  <c r="A131" i="18" s="1"/>
  <c r="A132" i="18" s="1"/>
  <c r="A133" i="18" s="1"/>
  <c r="A134" i="18" s="1"/>
  <c r="A135" i="18" s="1"/>
  <c r="A136" i="18" s="1"/>
  <c r="A137" i="18" s="1"/>
  <c r="A138" i="18" s="1"/>
  <c r="A139" i="18" s="1"/>
  <c r="A140" i="18" s="1"/>
  <c r="A141" i="18" s="1"/>
  <c r="A142" i="18" s="1"/>
  <c r="A143" i="18" s="1"/>
  <c r="A144" i="18" s="1"/>
  <c r="A145" i="18" s="1"/>
  <c r="A146" i="18" s="1"/>
  <c r="A147" i="18" s="1"/>
  <c r="A148" i="18" s="1"/>
  <c r="A149" i="18" s="1"/>
  <c r="A150" i="18" s="1"/>
  <c r="A151" i="18" s="1"/>
  <c r="A152" i="18" s="1"/>
  <c r="A153" i="18" s="1"/>
  <c r="A154" i="18" s="1"/>
  <c r="A155" i="18" s="1"/>
  <c r="A156" i="18" s="1"/>
  <c r="A157" i="18" s="1"/>
  <c r="A158" i="18" s="1"/>
  <c r="A159" i="18" s="1"/>
  <c r="A160" i="18" s="1"/>
  <c r="A161" i="18" s="1"/>
  <c r="A162" i="18" s="1"/>
  <c r="A163" i="18" s="1"/>
  <c r="A164" i="18" s="1"/>
  <c r="A165" i="18" s="1"/>
  <c r="A166" i="18" s="1"/>
  <c r="A167" i="18" s="1"/>
  <c r="A168" i="18" s="1"/>
  <c r="A170" i="18" s="1"/>
  <c r="A171" i="18" s="1"/>
  <c r="A172" i="18" s="1"/>
  <c r="A173" i="18" s="1"/>
  <c r="A174" i="18" s="1"/>
  <c r="A175" i="18" s="1"/>
  <c r="A176" i="18" s="1"/>
  <c r="A177" i="18" s="1"/>
  <c r="A178" i="18" s="1"/>
  <c r="A179" i="18" s="1"/>
  <c r="A180" i="18" s="1"/>
  <c r="A181" i="18" s="1"/>
  <c r="A182" i="18" s="1"/>
  <c r="A183" i="18" s="1"/>
  <c r="A184" i="18" s="1"/>
  <c r="A185" i="18" s="1"/>
  <c r="A186" i="18" s="1"/>
  <c r="A187" i="18" s="1"/>
  <c r="A188" i="18" s="1"/>
  <c r="A189" i="18" s="1"/>
  <c r="A190" i="18" s="1"/>
  <c r="A191" i="18" s="1"/>
  <c r="A192" i="18" s="1"/>
  <c r="A193" i="18" s="1"/>
  <c r="A194" i="18" s="1"/>
  <c r="A195" i="18" s="1"/>
  <c r="A196" i="18" s="1"/>
  <c r="A197" i="18" s="1"/>
  <c r="A198" i="18" s="1"/>
  <c r="A199" i="18" s="1"/>
  <c r="A200" i="18" s="1"/>
  <c r="A201" i="18" s="1"/>
  <c r="A202" i="18" s="1"/>
  <c r="A203" i="18" s="1"/>
  <c r="A207" i="18" s="1"/>
  <c r="A210" i="18" s="1"/>
  <c r="A211" i="18" s="1"/>
  <c r="A212" i="18" s="1"/>
  <c r="A214" i="18" s="1"/>
  <c r="A215" i="18" s="1"/>
  <c r="A220" i="18" s="1"/>
  <c r="A222" i="18" s="1"/>
  <c r="A223" i="18" s="1"/>
  <c r="A225" i="18" s="1"/>
  <c r="A227" i="18" s="1"/>
  <c r="A230" i="18" s="1"/>
  <c r="A231" i="18" s="1"/>
  <c r="A232" i="18" s="1"/>
  <c r="A233" i="18" s="1"/>
  <c r="A234" i="18" s="1"/>
  <c r="A235" i="18" s="1"/>
  <c r="A239" i="18" s="1"/>
  <c r="A240" i="18" s="1"/>
  <c r="A241" i="18" s="1"/>
  <c r="A242" i="18" s="1"/>
  <c r="A246" i="18" s="1"/>
  <c r="A247" i="18" s="1"/>
  <c r="A248" i="18" s="1"/>
  <c r="A249" i="18" s="1"/>
  <c r="A251" i="18" s="1"/>
  <c r="A252" i="18" s="1"/>
  <c r="A253" i="18" s="1"/>
  <c r="A255" i="18" s="1"/>
  <c r="A256" i="18" s="1"/>
  <c r="A257" i="18" s="1"/>
  <c r="A258" i="18" s="1"/>
  <c r="A259" i="18" s="1"/>
  <c r="A262" i="18" s="1"/>
  <c r="A264" i="18" s="1"/>
  <c r="A266" i="18" s="1"/>
  <c r="A268" i="18" s="1"/>
  <c r="A272" i="18" s="1"/>
  <c r="A273" i="18" s="1"/>
  <c r="A274" i="18" s="1"/>
  <c r="A275" i="18" s="1"/>
  <c r="A276" i="18" s="1"/>
  <c r="A278" i="18" s="1"/>
  <c r="A279" i="18" s="1"/>
  <c r="A281" i="18" s="1"/>
  <c r="A282" i="18" s="1"/>
  <c r="A285" i="18" s="1"/>
  <c r="A287" i="18" s="1"/>
  <c r="A288" i="18" s="1"/>
  <c r="A290" i="18" s="1"/>
  <c r="A291" i="18" s="1"/>
  <c r="A292" i="18" s="1"/>
  <c r="A295" i="18" s="1"/>
  <c r="A299" i="18" s="1"/>
  <c r="A301" i="18" s="1"/>
  <c r="A304" i="18" s="1"/>
  <c r="A306" i="18" s="1"/>
  <c r="A307" i="18" s="1"/>
  <c r="A309" i="18" s="1"/>
  <c r="A311" i="18" s="1"/>
  <c r="A312" i="18" s="1"/>
  <c r="A315" i="18" s="1"/>
  <c r="A317" i="18" s="1"/>
  <c r="A318" i="18" s="1"/>
  <c r="A320" i="18" s="1"/>
  <c r="A321" i="18" s="1"/>
  <c r="A323" i="18" s="1"/>
  <c r="A326" i="18" s="1"/>
  <c r="A327" i="18" s="1"/>
  <c r="A329" i="18" s="1"/>
  <c r="A330" i="18" s="1"/>
  <c r="A332" i="18" s="1"/>
  <c r="A333" i="18" s="1"/>
  <c r="A335" i="18" s="1"/>
  <c r="A336" i="18" s="1"/>
  <c r="A338" i="18" s="1"/>
  <c r="A342" i="18" s="1"/>
  <c r="A343" i="18" s="1"/>
  <c r="A344" i="18" s="1"/>
  <c r="A346" i="18" s="1"/>
  <c r="A347" i="18" s="1"/>
  <c r="A348" i="18" s="1"/>
  <c r="A351" i="18" s="1"/>
  <c r="A352" i="18" s="1"/>
  <c r="A353" i="18" s="1"/>
  <c r="A354" i="18" s="1"/>
  <c r="A358" i="18" s="1"/>
  <c r="A359" i="18" s="1"/>
  <c r="A362" i="18" s="1"/>
  <c r="A363" i="18" s="1"/>
  <c r="A365" i="18" s="1"/>
  <c r="A368" i="18" s="1"/>
  <c r="A370" i="18" s="1"/>
  <c r="A371" i="18" s="1"/>
  <c r="A373" i="18" s="1"/>
  <c r="A374" i="18" s="1"/>
  <c r="A375" i="18" s="1"/>
  <c r="A377" i="18" s="1"/>
  <c r="A378" i="18" s="1"/>
  <c r="A382" i="18" s="1"/>
  <c r="A385" i="18" s="1"/>
  <c r="A386" i="18" s="1"/>
  <c r="A388" i="18" s="1"/>
  <c r="A393" i="18" s="1"/>
  <c r="A394" i="18" s="1"/>
  <c r="A396" i="18" s="1"/>
  <c r="A397" i="18" s="1"/>
  <c r="A398" i="18" s="1"/>
  <c r="A400" i="18" s="1"/>
  <c r="A402" i="18" s="1"/>
  <c r="A404" i="18" s="1"/>
  <c r="A405" i="18" s="1"/>
  <c r="A409" i="18" s="1"/>
  <c r="A410" i="18" s="1"/>
  <c r="A411" i="18" s="1"/>
  <c r="A413" i="18" s="1"/>
  <c r="A414" i="18" s="1"/>
  <c r="A416" i="18" s="1"/>
  <c r="A417" i="18" s="1"/>
  <c r="A419" i="18" s="1"/>
  <c r="A423" i="18" s="1"/>
  <c r="A424" i="18" s="1"/>
  <c r="A425" i="18" s="1"/>
  <c r="A427" i="18" s="1"/>
  <c r="A428" i="18" s="1"/>
  <c r="A429" i="18" s="1"/>
  <c r="A431" i="18" s="1"/>
  <c r="A432" i="18" s="1"/>
  <c r="A433" i="18" s="1"/>
  <c r="A435" i="18" s="1"/>
  <c r="A436" i="18" s="1"/>
  <c r="A439" i="18" s="1"/>
  <c r="A440" i="18" s="1"/>
  <c r="A441" i="18" s="1"/>
  <c r="A444" i="18" s="1"/>
  <c r="A445" i="18" s="1"/>
  <c r="A448" i="18" s="1"/>
  <c r="A451" i="18" s="1"/>
  <c r="A454" i="18" s="1"/>
  <c r="A455" i="18" s="1"/>
  <c r="A456" i="18" s="1"/>
  <c r="A457" i="18" s="1"/>
  <c r="A458" i="18" s="1"/>
  <c r="A459" i="18" s="1"/>
  <c r="A460" i="18" s="1"/>
  <c r="A461" i="18" s="1"/>
  <c r="A463" i="18" s="1"/>
  <c r="A464" i="18" s="1"/>
  <c r="A465" i="18" s="1"/>
  <c r="A467" i="18" s="1"/>
  <c r="K6" i="3"/>
  <c r="K25" i="3"/>
  <c r="K296" i="3" s="1"/>
  <c r="L296" i="3"/>
  <c r="A8" i="3"/>
  <c r="A9" i="3" l="1"/>
  <c r="A470" i="18"/>
  <c r="A471" i="18"/>
  <c r="A472" i="18" s="1"/>
  <c r="A473" i="18" s="1"/>
  <c r="A474" i="18" s="1"/>
  <c r="A475" i="18" s="1"/>
  <c r="A476" i="18" s="1"/>
  <c r="A477" i="18" s="1"/>
  <c r="A478" i="18" s="1"/>
  <c r="A479" i="18" s="1"/>
  <c r="A480" i="18" s="1"/>
  <c r="A481" i="18" s="1"/>
  <c r="A485" i="18" s="1"/>
  <c r="A488" i="18" s="1"/>
  <c r="A10" i="3" l="1"/>
  <c r="B8" i="18"/>
  <c r="B9" i="18" l="1"/>
  <c r="B10" i="18" s="1"/>
  <c r="B16" i="18" s="1"/>
  <c r="B17" i="18" s="1"/>
  <c r="B21" i="18" s="1"/>
  <c r="B22" i="18" s="1"/>
  <c r="B26" i="18" s="1"/>
  <c r="B28" i="18" s="1"/>
  <c r="B29" i="18" s="1"/>
  <c r="B31" i="18" s="1"/>
  <c r="B32" i="18" s="1"/>
  <c r="B33" i="18" s="1"/>
  <c r="B38" i="18" s="1"/>
  <c r="B39" i="18" s="1"/>
  <c r="B41" i="18" s="1"/>
  <c r="B42" i="18" s="1"/>
  <c r="B44" i="18" s="1"/>
  <c r="B45" i="18" s="1"/>
  <c r="B48" i="18" s="1"/>
  <c r="B49" i="18" s="1"/>
  <c r="B51" i="18" s="1"/>
  <c r="B53" i="18" s="1"/>
  <c r="B55" i="18" s="1"/>
  <c r="B58" i="18" s="1"/>
  <c r="B60" i="18" s="1"/>
  <c r="B61" i="18" s="1"/>
  <c r="B63" i="18" s="1"/>
  <c r="B64" i="18" s="1"/>
  <c r="B66" i="18" s="1"/>
  <c r="B69" i="18" s="1"/>
  <c r="B71" i="18" s="1"/>
  <c r="A11" i="3"/>
  <c r="A12" i="3" l="1"/>
  <c r="A13" i="3" l="1"/>
  <c r="B77" i="18" l="1"/>
  <c r="A14" i="3"/>
  <c r="A15" i="3" s="1"/>
  <c r="A16" i="3" s="1"/>
  <c r="A17" i="3" s="1"/>
  <c r="A18" i="3" s="1"/>
  <c r="A19" i="3" s="1"/>
  <c r="B81" i="18" l="1"/>
  <c r="B83" i="18" s="1"/>
  <c r="B85" i="18" s="1"/>
  <c r="B87" i="18" s="1"/>
  <c r="B89" i="18" s="1"/>
  <c r="B90" i="18" s="1"/>
  <c r="B92" i="18" s="1"/>
  <c r="B93" i="18" s="1"/>
  <c r="B95" i="18" s="1"/>
  <c r="B96" i="18" s="1"/>
  <c r="B98" i="18" s="1"/>
  <c r="B99" i="18" s="1"/>
  <c r="B101" i="18" s="1"/>
  <c r="B102" i="18" s="1"/>
  <c r="B104" i="18" s="1"/>
  <c r="B105" i="18" s="1"/>
  <c r="B107" i="18" s="1"/>
  <c r="B108" i="18" s="1"/>
  <c r="B110" i="18" s="1"/>
  <c r="B113" i="18" s="1"/>
  <c r="B114" i="18" s="1"/>
  <c r="B115" i="18" s="1"/>
  <c r="B116" i="18" s="1"/>
  <c r="B117" i="18" s="1"/>
  <c r="B118" i="18" s="1"/>
  <c r="B119" i="18" s="1"/>
  <c r="B120" i="18" s="1"/>
  <c r="B121" i="18" s="1"/>
  <c r="B122" i="18" s="1"/>
  <c r="B123" i="18" s="1"/>
  <c r="B124" i="18" s="1"/>
  <c r="B125" i="18" s="1"/>
  <c r="B126" i="18" s="1"/>
  <c r="B127" i="18" s="1"/>
  <c r="B128" i="18" s="1"/>
  <c r="B129" i="18" s="1"/>
  <c r="B130" i="18" s="1"/>
  <c r="B131" i="18" s="1"/>
  <c r="B132" i="18" s="1"/>
  <c r="B133" i="18" s="1"/>
  <c r="B134" i="18" s="1"/>
  <c r="B135" i="18" s="1"/>
  <c r="B136" i="18" s="1"/>
  <c r="B137" i="18" s="1"/>
  <c r="B138" i="18" s="1"/>
  <c r="B139" i="18" s="1"/>
  <c r="B140" i="18" s="1"/>
  <c r="B141" i="18" s="1"/>
  <c r="B142" i="18" s="1"/>
  <c r="B143" i="18" s="1"/>
  <c r="B144" i="18" s="1"/>
  <c r="B145" i="18" s="1"/>
  <c r="B146" i="18" s="1"/>
  <c r="B147" i="18" s="1"/>
  <c r="B148" i="18" s="1"/>
  <c r="B149" i="18" s="1"/>
  <c r="B150" i="18" s="1"/>
  <c r="B151" i="18" s="1"/>
  <c r="B152" i="18" s="1"/>
  <c r="B153" i="18" s="1"/>
  <c r="B154" i="18" s="1"/>
  <c r="B155" i="18" s="1"/>
  <c r="B156" i="18" s="1"/>
  <c r="B157" i="18" s="1"/>
  <c r="B158" i="18" s="1"/>
  <c r="B159" i="18" s="1"/>
  <c r="B160" i="18" s="1"/>
  <c r="B161" i="18" s="1"/>
  <c r="B162" i="18" s="1"/>
  <c r="B163" i="18" s="1"/>
  <c r="B164" i="18" s="1"/>
  <c r="B165" i="18" s="1"/>
  <c r="B166" i="18" s="1"/>
  <c r="B167" i="18" s="1"/>
  <c r="B168" i="18" s="1"/>
  <c r="B170" i="18" s="1"/>
  <c r="B171" i="18" s="1"/>
  <c r="B172" i="18" s="1"/>
  <c r="B173" i="18" s="1"/>
  <c r="B174" i="18" s="1"/>
  <c r="B175" i="18" s="1"/>
  <c r="B176" i="18" s="1"/>
  <c r="B177" i="18" s="1"/>
  <c r="B178" i="18" s="1"/>
  <c r="B179" i="18" s="1"/>
  <c r="B180" i="18" s="1"/>
  <c r="B181" i="18" s="1"/>
  <c r="B182" i="18" s="1"/>
  <c r="B183" i="18" s="1"/>
  <c r="B184" i="18" s="1"/>
  <c r="B185" i="18" s="1"/>
  <c r="B186" i="18" s="1"/>
  <c r="B187" i="18" s="1"/>
  <c r="B188" i="18" s="1"/>
  <c r="B189" i="18" s="1"/>
  <c r="B190" i="18" s="1"/>
  <c r="B191" i="18" s="1"/>
  <c r="B192" i="18" s="1"/>
  <c r="B193" i="18" s="1"/>
  <c r="B194" i="18" s="1"/>
  <c r="B195" i="18" s="1"/>
  <c r="B196" i="18" s="1"/>
  <c r="B197" i="18" s="1"/>
  <c r="B198" i="18" s="1"/>
  <c r="B199" i="18" s="1"/>
  <c r="B200" i="18" s="1"/>
  <c r="B201" i="18" s="1"/>
  <c r="B202" i="18" s="1"/>
  <c r="B203" i="18" s="1"/>
  <c r="B207" i="18" s="1"/>
  <c r="B210" i="18" s="1"/>
  <c r="B211" i="18" s="1"/>
  <c r="B212" i="18" s="1"/>
  <c r="B214" i="18" s="1"/>
  <c r="B215" i="18" s="1"/>
  <c r="B220" i="18" s="1"/>
  <c r="B222" i="18" s="1"/>
  <c r="B223" i="18" s="1"/>
  <c r="B225" i="18" s="1"/>
  <c r="B227" i="18" s="1"/>
  <c r="B230" i="18" s="1"/>
  <c r="B231" i="18" s="1"/>
  <c r="B232" i="18" s="1"/>
  <c r="B233" i="18" s="1"/>
  <c r="B234" i="18" s="1"/>
  <c r="B235" i="18" s="1"/>
  <c r="B239" i="18" s="1"/>
  <c r="B240" i="18" s="1"/>
  <c r="B241" i="18" s="1"/>
  <c r="B242" i="18" s="1"/>
  <c r="B246" i="18" s="1"/>
  <c r="B247" i="18" s="1"/>
  <c r="B248" i="18" s="1"/>
  <c r="B249" i="18" s="1"/>
  <c r="B251" i="18" s="1"/>
  <c r="B252" i="18" s="1"/>
  <c r="B253" i="18" s="1"/>
  <c r="B255" i="18" s="1"/>
  <c r="B256" i="18" s="1"/>
  <c r="B257" i="18" s="1"/>
  <c r="B258" i="18" s="1"/>
  <c r="B259" i="18" s="1"/>
  <c r="B262" i="18" s="1"/>
  <c r="B264" i="18" s="1"/>
  <c r="B266" i="18" s="1"/>
  <c r="B268" i="18" s="1"/>
  <c r="B272" i="18" s="1"/>
  <c r="B273" i="18" s="1"/>
  <c r="B274" i="18" s="1"/>
  <c r="B275" i="18" s="1"/>
  <c r="B276" i="18" s="1"/>
  <c r="B278" i="18" s="1"/>
  <c r="B279" i="18" s="1"/>
  <c r="B281" i="18" s="1"/>
  <c r="B282" i="18" s="1"/>
  <c r="B285" i="18" s="1"/>
  <c r="B287" i="18" s="1"/>
  <c r="B288" i="18" s="1"/>
  <c r="B290" i="18" s="1"/>
  <c r="B291" i="18" s="1"/>
  <c r="B292" i="18" s="1"/>
  <c r="B295" i="18" s="1"/>
  <c r="B299" i="18" s="1"/>
  <c r="B301" i="18" s="1"/>
  <c r="B304" i="18" s="1"/>
  <c r="B306" i="18" s="1"/>
  <c r="B307" i="18" s="1"/>
  <c r="B309" i="18" s="1"/>
  <c r="B311" i="18" s="1"/>
  <c r="B312" i="18" s="1"/>
  <c r="B315" i="18" s="1"/>
  <c r="B317" i="18" s="1"/>
  <c r="B318" i="18" s="1"/>
  <c r="B320" i="18" s="1"/>
  <c r="B321" i="18" s="1"/>
  <c r="B323" i="18" s="1"/>
  <c r="B326" i="18" s="1"/>
  <c r="B327" i="18" s="1"/>
  <c r="B329" i="18" s="1"/>
  <c r="B330" i="18" s="1"/>
  <c r="B332" i="18" s="1"/>
  <c r="B333" i="18" s="1"/>
  <c r="B335" i="18" s="1"/>
  <c r="B336" i="18" s="1"/>
  <c r="B338" i="18" s="1"/>
  <c r="B342" i="18" s="1"/>
  <c r="B343" i="18" s="1"/>
  <c r="B344" i="18" s="1"/>
  <c r="B346" i="18" s="1"/>
  <c r="B347" i="18" s="1"/>
  <c r="B348" i="18" s="1"/>
  <c r="B351" i="18" s="1"/>
  <c r="B352" i="18" s="1"/>
  <c r="B353" i="18" s="1"/>
  <c r="B354" i="18" s="1"/>
  <c r="B358" i="18" s="1"/>
  <c r="B359" i="18" s="1"/>
  <c r="B362" i="18" s="1"/>
  <c r="B363" i="18" s="1"/>
  <c r="B365" i="18" s="1"/>
  <c r="A20" i="3"/>
  <c r="A21" i="3" s="1"/>
  <c r="B368" i="18" l="1"/>
  <c r="B370" i="18" s="1"/>
  <c r="B371" i="18" s="1"/>
  <c r="B373" i="18" s="1"/>
  <c r="B374" i="18" s="1"/>
  <c r="B375" i="18" s="1"/>
  <c r="B377" i="18" s="1"/>
  <c r="B378" i="18" s="1"/>
  <c r="B382" i="18" s="1"/>
  <c r="B385" i="18" s="1"/>
  <c r="B386" i="18" s="1"/>
  <c r="B388" i="18" s="1"/>
  <c r="B393" i="18" s="1"/>
  <c r="B394" i="18" s="1"/>
  <c r="B396" i="18" s="1"/>
  <c r="B397" i="18" s="1"/>
  <c r="B398" i="18" s="1"/>
  <c r="B400" i="18" s="1"/>
  <c r="B402" i="18" s="1"/>
  <c r="B404" i="18" s="1"/>
  <c r="B405" i="18" s="1"/>
  <c r="B409" i="18" s="1"/>
  <c r="B410" i="18" s="1"/>
  <c r="B411" i="18" s="1"/>
  <c r="B413" i="18" s="1"/>
  <c r="B414" i="18" s="1"/>
  <c r="B416" i="18" s="1"/>
  <c r="B417" i="18" s="1"/>
  <c r="B419" i="18" s="1"/>
  <c r="B423" i="18" s="1"/>
  <c r="B424" i="18" s="1"/>
  <c r="B425" i="18" s="1"/>
  <c r="B427" i="18" s="1"/>
  <c r="B428" i="18" s="1"/>
  <c r="B429" i="18" s="1"/>
  <c r="B431" i="18" s="1"/>
  <c r="B432" i="18" s="1"/>
  <c r="B433" i="18" s="1"/>
  <c r="B435" i="18" s="1"/>
  <c r="B436" i="18" s="1"/>
  <c r="B439" i="18" s="1"/>
  <c r="B440" i="18" s="1"/>
  <c r="B441" i="18" s="1"/>
  <c r="B444" i="18" s="1"/>
  <c r="B445" i="18" s="1"/>
  <c r="B448" i="18" s="1"/>
  <c r="B451" i="18" s="1"/>
  <c r="B454" i="18" s="1"/>
  <c r="B455" i="18" s="1"/>
  <c r="B456" i="18" s="1"/>
  <c r="B457" i="18" s="1"/>
  <c r="B458" i="18" s="1"/>
  <c r="B459" i="18" s="1"/>
  <c r="B460" i="18" s="1"/>
  <c r="B461" i="18" s="1"/>
  <c r="B463" i="18" s="1"/>
  <c r="B464" i="18" s="1"/>
  <c r="B465" i="18" s="1"/>
  <c r="B467" i="18" s="1"/>
  <c r="B470" i="18" s="1"/>
  <c r="B471" i="18" s="1"/>
  <c r="B472" i="18" s="1"/>
  <c r="B473" i="18" s="1"/>
  <c r="B474" i="18" s="1"/>
  <c r="B475" i="18" s="1"/>
  <c r="B476" i="18" s="1"/>
  <c r="B477" i="18" s="1"/>
  <c r="B478" i="18" s="1"/>
  <c r="B479" i="18" s="1"/>
  <c r="B480" i="18" s="1"/>
  <c r="B481" i="18" s="1"/>
  <c r="B485" i="18" s="1"/>
  <c r="A22" i="3"/>
  <c r="A23" i="3" s="1"/>
  <c r="B488" i="18" l="1"/>
  <c r="A24" i="3"/>
  <c r="A31" i="3" l="1"/>
  <c r="A36" i="3" l="1"/>
  <c r="I23" i="4" l="1"/>
  <c r="A40" i="3" l="1"/>
  <c r="I464" i="4" l="1"/>
  <c r="I125" i="4"/>
  <c r="I123" i="4"/>
  <c r="I96" i="4"/>
  <c r="I87" i="4"/>
  <c r="I86" i="4"/>
  <c r="I19" i="4"/>
  <c r="I17" i="4"/>
  <c r="I184" i="4"/>
  <c r="I183" i="4"/>
  <c r="I524" i="4"/>
  <c r="I8" i="4" l="1"/>
  <c r="I9" i="4"/>
  <c r="I10" i="4"/>
  <c r="I11" i="4"/>
  <c r="I12" i="4"/>
  <c r="I13" i="4"/>
  <c r="I14" i="4"/>
  <c r="I15" i="4"/>
  <c r="I16" i="4"/>
  <c r="I18" i="4"/>
  <c r="I20" i="4"/>
  <c r="I21" i="4"/>
  <c r="I22"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8" i="4"/>
  <c r="I89" i="4"/>
  <c r="I90" i="4"/>
  <c r="I91" i="4"/>
  <c r="I93" i="4"/>
  <c r="I94" i="4"/>
  <c r="I95"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4" i="4"/>
  <c r="I126" i="4"/>
  <c r="I127" i="4"/>
  <c r="I128" i="4"/>
  <c r="I129" i="4"/>
  <c r="I130" i="4"/>
  <c r="I131" i="4"/>
  <c r="I132" i="4"/>
  <c r="I133" i="4"/>
  <c r="I134" i="4"/>
  <c r="I135" i="4"/>
  <c r="I136" i="4"/>
  <c r="I137" i="4"/>
  <c r="I138" i="4"/>
  <c r="I139" i="4"/>
  <c r="I140" i="4"/>
  <c r="I141" i="4"/>
  <c r="I142" i="4"/>
  <c r="I143" i="4"/>
  <c r="I144" i="4"/>
  <c r="I145" i="4"/>
  <c r="I146" i="4"/>
  <c r="I147" i="4"/>
  <c r="I148" i="4"/>
  <c r="I149" i="4"/>
  <c r="I150" i="4"/>
  <c r="I151" i="4"/>
  <c r="I152" i="4"/>
  <c r="I153" i="4"/>
  <c r="I154" i="4"/>
  <c r="I155" i="4"/>
  <c r="I156" i="4"/>
  <c r="I157" i="4"/>
  <c r="I158" i="4"/>
  <c r="I159" i="4"/>
  <c r="I160" i="4"/>
  <c r="I161" i="4"/>
  <c r="I162" i="4"/>
  <c r="I163" i="4"/>
  <c r="I164" i="4"/>
  <c r="I165" i="4"/>
  <c r="I166" i="4"/>
  <c r="I167" i="4"/>
  <c r="I168" i="4"/>
  <c r="I169" i="4"/>
  <c r="I170" i="4"/>
  <c r="I171" i="4"/>
  <c r="I172" i="4"/>
  <c r="I173" i="4"/>
  <c r="I174" i="4"/>
  <c r="I175" i="4"/>
  <c r="I176" i="4"/>
  <c r="I177" i="4"/>
  <c r="I178" i="4"/>
  <c r="I179" i="4"/>
  <c r="I180" i="4"/>
  <c r="I181" i="4"/>
  <c r="I182" i="4"/>
  <c r="I185" i="4"/>
  <c r="I186" i="4"/>
  <c r="I187" i="4"/>
  <c r="I188" i="4"/>
  <c r="I189" i="4"/>
  <c r="I190" i="4"/>
  <c r="I191" i="4"/>
  <c r="I192" i="4"/>
  <c r="I193" i="4"/>
  <c r="I194" i="4"/>
  <c r="I195" i="4"/>
  <c r="I196" i="4"/>
  <c r="I197" i="4"/>
  <c r="I198" i="4"/>
  <c r="I199" i="4"/>
  <c r="I200" i="4"/>
  <c r="I201" i="4"/>
  <c r="I202" i="4"/>
  <c r="I203" i="4"/>
  <c r="I204" i="4"/>
  <c r="I205" i="4"/>
  <c r="I206" i="4"/>
  <c r="I207" i="4"/>
  <c r="I208" i="4"/>
  <c r="I209" i="4"/>
  <c r="I210" i="4"/>
  <c r="I211" i="4"/>
  <c r="I212" i="4"/>
  <c r="I213" i="4"/>
  <c r="I214" i="4"/>
  <c r="I215" i="4"/>
  <c r="I216" i="4"/>
  <c r="I217" i="4"/>
  <c r="I218" i="4"/>
  <c r="I219" i="4"/>
  <c r="I220" i="4"/>
  <c r="I221" i="4"/>
  <c r="I222" i="4"/>
  <c r="I223" i="4"/>
  <c r="I224" i="4"/>
  <c r="I225" i="4"/>
  <c r="I226" i="4"/>
  <c r="I227" i="4"/>
  <c r="I228" i="4"/>
  <c r="I229" i="4"/>
  <c r="I230" i="4"/>
  <c r="I231" i="4"/>
  <c r="I232" i="4"/>
  <c r="I233" i="4"/>
  <c r="I234" i="4"/>
  <c r="I235" i="4"/>
  <c r="I236" i="4"/>
  <c r="I237" i="4"/>
  <c r="I238" i="4"/>
  <c r="I239" i="4"/>
  <c r="I240" i="4"/>
  <c r="I241" i="4"/>
  <c r="I242" i="4"/>
  <c r="I243" i="4"/>
  <c r="I244" i="4"/>
  <c r="I245" i="4"/>
  <c r="I246" i="4"/>
  <c r="I247" i="4"/>
  <c r="I248" i="4"/>
  <c r="I249" i="4"/>
  <c r="I250" i="4"/>
  <c r="I251" i="4"/>
  <c r="I252" i="4"/>
  <c r="I253" i="4"/>
  <c r="I254" i="4"/>
  <c r="I255" i="4"/>
  <c r="I256" i="4"/>
  <c r="I257" i="4"/>
  <c r="I258" i="4"/>
  <c r="I259" i="4"/>
  <c r="I260" i="4"/>
  <c r="I261" i="4"/>
  <c r="I262" i="4"/>
  <c r="I263" i="4"/>
  <c r="I264" i="4"/>
  <c r="I265" i="4"/>
  <c r="I266" i="4"/>
  <c r="I267" i="4"/>
  <c r="I268" i="4"/>
  <c r="I269" i="4"/>
  <c r="I270" i="4"/>
  <c r="I271" i="4"/>
  <c r="I272" i="4"/>
  <c r="I273" i="4"/>
  <c r="I274" i="4"/>
  <c r="I275" i="4"/>
  <c r="I276" i="4"/>
  <c r="I277" i="4"/>
  <c r="I278" i="4"/>
  <c r="I279" i="4"/>
  <c r="I280" i="4"/>
  <c r="I281" i="4"/>
  <c r="I282" i="4"/>
  <c r="I283" i="4"/>
  <c r="I284" i="4"/>
  <c r="I286" i="4"/>
  <c r="I287" i="4"/>
  <c r="I288" i="4"/>
  <c r="I289" i="4"/>
  <c r="I290" i="4"/>
  <c r="I291" i="4"/>
  <c r="I292" i="4"/>
  <c r="I293" i="4"/>
  <c r="I294" i="4"/>
  <c r="I295" i="4"/>
  <c r="I296" i="4"/>
  <c r="I297" i="4"/>
  <c r="I298" i="4"/>
  <c r="I299" i="4"/>
  <c r="I300" i="4"/>
  <c r="I301" i="4"/>
  <c r="I302" i="4"/>
  <c r="I303" i="4"/>
  <c r="I304" i="4"/>
  <c r="I305" i="4"/>
  <c r="I306" i="4"/>
  <c r="I307" i="4"/>
  <c r="I308" i="4"/>
  <c r="I309" i="4"/>
  <c r="I310" i="4"/>
  <c r="I311" i="4"/>
  <c r="I312" i="4"/>
  <c r="I313" i="4"/>
  <c r="I314" i="4"/>
  <c r="I315" i="4"/>
  <c r="I316" i="4"/>
  <c r="I317" i="4"/>
  <c r="I318" i="4"/>
  <c r="I319" i="4"/>
  <c r="I320" i="4"/>
  <c r="I321" i="4"/>
  <c r="I322" i="4"/>
  <c r="I323" i="4"/>
  <c r="I324" i="4"/>
  <c r="I325" i="4"/>
  <c r="I326" i="4"/>
  <c r="I327" i="4"/>
  <c r="I328" i="4"/>
  <c r="I329" i="4"/>
  <c r="I330" i="4"/>
  <c r="I331" i="4"/>
  <c r="I332" i="4"/>
  <c r="I333" i="4"/>
  <c r="I334" i="4"/>
  <c r="I335" i="4"/>
  <c r="I336" i="4"/>
  <c r="I337" i="4"/>
  <c r="I338" i="4"/>
  <c r="I339" i="4"/>
  <c r="I340" i="4"/>
  <c r="I341" i="4"/>
  <c r="I342" i="4"/>
  <c r="I343" i="4"/>
  <c r="I344" i="4"/>
  <c r="I345" i="4"/>
  <c r="I346" i="4"/>
  <c r="I347" i="4"/>
  <c r="I348" i="4"/>
  <c r="I349" i="4"/>
  <c r="I350" i="4"/>
  <c r="I351" i="4"/>
  <c r="I352" i="4"/>
  <c r="I353" i="4"/>
  <c r="I354" i="4"/>
  <c r="I355" i="4"/>
  <c r="I356" i="4"/>
  <c r="I357" i="4"/>
  <c r="I358" i="4"/>
  <c r="I359" i="4"/>
  <c r="I360" i="4"/>
  <c r="I361" i="4"/>
  <c r="I362" i="4"/>
  <c r="I363" i="4"/>
  <c r="I364" i="4"/>
  <c r="I365" i="4"/>
  <c r="I366" i="4"/>
  <c r="I367" i="4"/>
  <c r="I368" i="4"/>
  <c r="I369" i="4"/>
  <c r="I370" i="4"/>
  <c r="I371" i="4"/>
  <c r="I372" i="4"/>
  <c r="I373" i="4"/>
  <c r="I374" i="4"/>
  <c r="I375" i="4"/>
  <c r="I376" i="4"/>
  <c r="I377" i="4"/>
  <c r="I378" i="4"/>
  <c r="I379" i="4"/>
  <c r="I380" i="4"/>
  <c r="I381" i="4"/>
  <c r="I382" i="4"/>
  <c r="I383" i="4"/>
  <c r="I384" i="4"/>
  <c r="I385" i="4"/>
  <c r="I386" i="4"/>
  <c r="I387" i="4"/>
  <c r="I388" i="4"/>
  <c r="I389" i="4"/>
  <c r="I390" i="4"/>
  <c r="I391" i="4"/>
  <c r="I392" i="4"/>
  <c r="I393" i="4"/>
  <c r="I394" i="4"/>
  <c r="I395" i="4"/>
  <c r="I396" i="4"/>
  <c r="I397" i="4"/>
  <c r="I398" i="4"/>
  <c r="I399" i="4"/>
  <c r="I400" i="4"/>
  <c r="I401" i="4"/>
  <c r="I402" i="4"/>
  <c r="I403" i="4"/>
  <c r="I404" i="4"/>
  <c r="I405" i="4"/>
  <c r="I406" i="4"/>
  <c r="I407" i="4"/>
  <c r="I408" i="4"/>
  <c r="I409" i="4"/>
  <c r="I410" i="4"/>
  <c r="I411" i="4"/>
  <c r="I412" i="4"/>
  <c r="I413" i="4"/>
  <c r="I414" i="4"/>
  <c r="I415" i="4"/>
  <c r="I416" i="4"/>
  <c r="I417" i="4"/>
  <c r="I418" i="4"/>
  <c r="I419" i="4"/>
  <c r="I420" i="4"/>
  <c r="I421" i="4"/>
  <c r="I422" i="4"/>
  <c r="I423" i="4"/>
  <c r="I424" i="4"/>
  <c r="I425" i="4"/>
  <c r="I426" i="4"/>
  <c r="I427" i="4"/>
  <c r="I428" i="4"/>
  <c r="I429" i="4"/>
  <c r="I430" i="4"/>
  <c r="I431" i="4"/>
  <c r="I432" i="4"/>
  <c r="I433" i="4"/>
  <c r="I434" i="4"/>
  <c r="I435" i="4"/>
  <c r="I436" i="4"/>
  <c r="I437" i="4"/>
  <c r="I438" i="4"/>
  <c r="I439" i="4"/>
  <c r="I440" i="4"/>
  <c r="I441" i="4"/>
  <c r="I442" i="4"/>
  <c r="I443" i="4"/>
  <c r="I444" i="4"/>
  <c r="I445" i="4"/>
  <c r="I446" i="4"/>
  <c r="I447" i="4"/>
  <c r="I448" i="4"/>
  <c r="I449" i="4"/>
  <c r="I450" i="4"/>
  <c r="I451" i="4"/>
  <c r="I452" i="4"/>
  <c r="I453" i="4"/>
  <c r="I454" i="4"/>
  <c r="I455" i="4"/>
  <c r="I456" i="4"/>
  <c r="I457" i="4"/>
  <c r="I458" i="4"/>
  <c r="I459" i="4"/>
  <c r="I460" i="4"/>
  <c r="I462" i="4"/>
  <c r="I463" i="4"/>
  <c r="I465" i="4"/>
  <c r="I466" i="4"/>
  <c r="I467" i="4"/>
  <c r="I468" i="4"/>
  <c r="I469" i="4"/>
  <c r="I470" i="4"/>
  <c r="I471" i="4"/>
  <c r="I472" i="4"/>
  <c r="I473" i="4"/>
  <c r="I474" i="4"/>
  <c r="I475" i="4"/>
  <c r="I476" i="4"/>
  <c r="I477" i="4"/>
  <c r="I478" i="4"/>
  <c r="I479" i="4"/>
  <c r="I480" i="4"/>
  <c r="I481" i="4"/>
  <c r="I482" i="4"/>
  <c r="I483" i="4"/>
  <c r="I484" i="4"/>
  <c r="I485" i="4"/>
  <c r="I486" i="4"/>
  <c r="I487" i="4"/>
  <c r="I488" i="4"/>
  <c r="I489" i="4"/>
  <c r="I490" i="4"/>
  <c r="I491" i="4"/>
  <c r="I492" i="4"/>
  <c r="I493" i="4"/>
  <c r="I494" i="4"/>
  <c r="I495" i="4"/>
  <c r="I496" i="4"/>
  <c r="I497" i="4"/>
  <c r="I498" i="4"/>
  <c r="I499" i="4"/>
  <c r="I500" i="4"/>
  <c r="I501" i="4"/>
  <c r="I502" i="4"/>
  <c r="I503" i="4"/>
  <c r="I504" i="4"/>
  <c r="I505" i="4"/>
  <c r="I506" i="4"/>
  <c r="I507" i="4"/>
  <c r="I508" i="4"/>
  <c r="I509" i="4"/>
  <c r="I510" i="4"/>
  <c r="I511" i="4"/>
  <c r="I512" i="4"/>
  <c r="I513" i="4"/>
  <c r="I514" i="4"/>
  <c r="I515" i="4"/>
  <c r="I518" i="4"/>
  <c r="I519" i="4"/>
  <c r="I520" i="4"/>
  <c r="I521" i="4"/>
  <c r="I522" i="4"/>
  <c r="I523" i="4"/>
  <c r="I525" i="4"/>
  <c r="I526" i="4"/>
  <c r="I527" i="4"/>
  <c r="I528" i="4"/>
  <c r="I529" i="4"/>
  <c r="I530" i="4"/>
  <c r="I531" i="4"/>
  <c r="I532" i="4"/>
  <c r="I533" i="4"/>
  <c r="I534" i="4"/>
  <c r="I535" i="4"/>
  <c r="I536" i="4"/>
  <c r="I537" i="4"/>
  <c r="I538" i="4"/>
  <c r="I539" i="4"/>
  <c r="I540" i="4"/>
  <c r="I541" i="4"/>
  <c r="I542" i="4"/>
  <c r="I543" i="4"/>
  <c r="I544" i="4"/>
  <c r="I545" i="4"/>
  <c r="I546" i="4"/>
  <c r="I547" i="4"/>
  <c r="I548" i="4"/>
  <c r="I549" i="4"/>
  <c r="I550" i="4"/>
  <c r="I551" i="4"/>
  <c r="I552" i="4"/>
  <c r="I553" i="4"/>
  <c r="I554" i="4"/>
  <c r="I555" i="4"/>
  <c r="I556" i="4"/>
  <c r="I557" i="4"/>
  <c r="I558" i="4"/>
  <c r="I559" i="4"/>
  <c r="I560" i="4"/>
  <c r="I561" i="4"/>
  <c r="I562" i="4"/>
  <c r="I563" i="4"/>
  <c r="I564" i="4"/>
  <c r="I565" i="4"/>
  <c r="I566" i="4"/>
  <c r="I567" i="4"/>
  <c r="I568" i="4"/>
  <c r="I569" i="4"/>
  <c r="I570" i="4"/>
  <c r="I571" i="4"/>
  <c r="I572" i="4"/>
  <c r="I573" i="4"/>
  <c r="I574" i="4"/>
  <c r="I575" i="4"/>
  <c r="I576" i="4"/>
  <c r="I577" i="4"/>
  <c r="I578" i="4"/>
  <c r="I579" i="4"/>
  <c r="I580" i="4"/>
  <c r="I581" i="4"/>
  <c r="I582" i="4"/>
  <c r="I583" i="4"/>
  <c r="I584" i="4"/>
  <c r="I585" i="4"/>
  <c r="I586" i="4"/>
  <c r="I587" i="4"/>
  <c r="I588" i="4"/>
  <c r="I589" i="4"/>
  <c r="I590" i="4"/>
  <c r="I591" i="4"/>
  <c r="I592" i="4"/>
  <c r="I593" i="4"/>
  <c r="I594" i="4"/>
  <c r="I595" i="4"/>
  <c r="I596" i="4"/>
  <c r="I597" i="4"/>
  <c r="I598" i="4"/>
  <c r="I599" i="4"/>
  <c r="I600" i="4"/>
  <c r="I601" i="4"/>
  <c r="I602" i="4"/>
  <c r="I603" i="4"/>
  <c r="I604" i="4"/>
  <c r="I605" i="4"/>
  <c r="I606" i="4"/>
  <c r="I607" i="4"/>
  <c r="I608" i="4"/>
  <c r="I609" i="4"/>
  <c r="I610" i="4"/>
  <c r="I611" i="4"/>
  <c r="I612" i="4"/>
  <c r="I613" i="4"/>
  <c r="I614" i="4"/>
  <c r="I615" i="4"/>
  <c r="I616" i="4"/>
  <c r="I617" i="4"/>
  <c r="I618" i="4"/>
  <c r="I619" i="4"/>
  <c r="I620" i="4"/>
  <c r="I621" i="4"/>
  <c r="I622" i="4"/>
  <c r="I623" i="4"/>
  <c r="I624" i="4"/>
  <c r="I625" i="4"/>
  <c r="I626" i="4"/>
  <c r="I627" i="4"/>
  <c r="I628" i="4"/>
  <c r="I629" i="4"/>
  <c r="I630" i="4"/>
  <c r="I631" i="4"/>
  <c r="I632" i="4"/>
  <c r="I633" i="4"/>
  <c r="I634" i="4"/>
  <c r="I635" i="4"/>
  <c r="I636" i="4"/>
  <c r="I637" i="4"/>
  <c r="I638" i="4"/>
  <c r="I639" i="4"/>
  <c r="I640" i="4"/>
  <c r="I641" i="4"/>
  <c r="I642" i="4"/>
  <c r="I643" i="4"/>
  <c r="I644" i="4"/>
  <c r="I645" i="4"/>
  <c r="I646" i="4"/>
  <c r="I647" i="4"/>
  <c r="I648" i="4"/>
  <c r="I649" i="4"/>
  <c r="I650" i="4"/>
  <c r="I651" i="4"/>
  <c r="I652" i="4"/>
  <c r="I653" i="4"/>
  <c r="I654" i="4"/>
  <c r="I655" i="4"/>
  <c r="I656" i="4"/>
  <c r="I657" i="4"/>
  <c r="I658" i="4"/>
  <c r="I659" i="4"/>
  <c r="I660" i="4"/>
  <c r="I661" i="4"/>
  <c r="I662" i="4"/>
  <c r="I663" i="4"/>
  <c r="I664" i="4"/>
  <c r="I665" i="4"/>
  <c r="I666" i="4"/>
  <c r="I667" i="4"/>
  <c r="I668" i="4"/>
  <c r="I669" i="4"/>
  <c r="I670" i="4"/>
  <c r="I671" i="4"/>
  <c r="I672" i="4"/>
  <c r="I673" i="4"/>
  <c r="I674" i="4"/>
  <c r="I675" i="4"/>
  <c r="I676" i="4"/>
  <c r="I677" i="4"/>
  <c r="I678" i="4"/>
  <c r="I679" i="4"/>
  <c r="I680" i="4"/>
  <c r="I681" i="4"/>
  <c r="I682" i="4"/>
  <c r="I683" i="4"/>
  <c r="I684" i="4"/>
  <c r="I685" i="4"/>
  <c r="I686" i="4"/>
  <c r="I687" i="4"/>
  <c r="I688" i="4"/>
  <c r="I689" i="4"/>
  <c r="I690" i="4"/>
  <c r="I691" i="4"/>
  <c r="I692" i="4"/>
  <c r="I693" i="4"/>
  <c r="I694" i="4"/>
  <c r="I695" i="4"/>
  <c r="I696" i="4"/>
  <c r="I697" i="4"/>
  <c r="I698" i="4"/>
  <c r="I699" i="4"/>
  <c r="I700" i="4"/>
  <c r="I701" i="4"/>
  <c r="I702" i="4"/>
  <c r="I703" i="4"/>
  <c r="I704" i="4"/>
  <c r="I705" i="4"/>
  <c r="I706" i="4"/>
  <c r="I707" i="4"/>
  <c r="I708" i="4"/>
  <c r="I709" i="4"/>
  <c r="I7" i="4"/>
  <c r="J710" i="4" l="1"/>
  <c r="K710" i="4"/>
  <c r="L710" i="4"/>
  <c r="M710" i="4"/>
  <c r="A42" i="3" l="1"/>
  <c r="A8" i="4"/>
  <c r="A9" i="4" s="1"/>
  <c r="A10" i="4" s="1"/>
  <c r="A11" i="4" s="1"/>
  <c r="A12" i="4" s="1"/>
  <c r="A13" i="4" l="1"/>
  <c r="A14" i="4" s="1"/>
  <c r="A15" i="4" s="1"/>
  <c r="A16" i="4" s="1"/>
  <c r="A17" i="4" s="1"/>
  <c r="A18" i="4" s="1"/>
  <c r="A19" i="4" s="1"/>
  <c r="A20" i="4" s="1"/>
  <c r="A21" i="4" l="1"/>
  <c r="I6" i="4"/>
  <c r="A46" i="3" l="1"/>
  <c r="I710" i="4"/>
  <c r="A22" i="4"/>
  <c r="A23" i="4" s="1"/>
  <c r="A24" i="4" s="1"/>
  <c r="A47" i="3" l="1"/>
  <c r="A49" i="3" s="1"/>
  <c r="A25" i="4"/>
  <c r="A29" i="4" s="1"/>
  <c r="A30" i="4" s="1"/>
  <c r="A32" i="4" s="1"/>
  <c r="A34" i="4" s="1"/>
  <c r="A53" i="3" l="1"/>
  <c r="A54" i="3" s="1"/>
  <c r="A57" i="3" s="1"/>
  <c r="A58" i="3" s="1"/>
  <c r="A59" i="3" s="1"/>
  <c r="A35" i="4"/>
  <c r="A36" i="4" s="1"/>
  <c r="A38" i="4" s="1"/>
  <c r="A39" i="4" s="1"/>
  <c r="A41" i="4" s="1"/>
  <c r="A43" i="4" s="1"/>
  <c r="A45" i="4" s="1"/>
  <c r="A47" i="4" s="1"/>
  <c r="A49" i="4" s="1"/>
  <c r="A51" i="4" s="1"/>
  <c r="A53" i="4" s="1"/>
  <c r="A55" i="4" s="1"/>
  <c r="A57" i="4" s="1"/>
  <c r="A59" i="4" s="1"/>
  <c r="A61" i="4" s="1"/>
  <c r="A63" i="4" s="1"/>
  <c r="A66" i="4" s="1"/>
  <c r="A70" i="4" s="1"/>
  <c r="A71" i="4" s="1"/>
  <c r="E17" i="7"/>
  <c r="AB16" i="7"/>
  <c r="AA15" i="7"/>
  <c r="AB15" i="7" s="1"/>
  <c r="AA14" i="7"/>
  <c r="AB14" i="7" s="1"/>
  <c r="AA13" i="7"/>
  <c r="AB13" i="7" s="1"/>
  <c r="AB12" i="7"/>
  <c r="AA11" i="7"/>
  <c r="AB11" i="7" s="1"/>
  <c r="AA10" i="7"/>
  <c r="AB10" i="7" s="1"/>
  <c r="AA9" i="7"/>
  <c r="AB9" i="7" s="1"/>
  <c r="AA8" i="7"/>
  <c r="AB8" i="7" s="1"/>
  <c r="AA7" i="7"/>
  <c r="AB7" i="7" s="1"/>
  <c r="A7" i="7"/>
  <c r="A8" i="7" s="1"/>
  <c r="A9" i="7" s="1"/>
  <c r="A10" i="7" s="1"/>
  <c r="A11" i="7" s="1"/>
  <c r="A12" i="7" s="1"/>
  <c r="A13" i="7" s="1"/>
  <c r="A14" i="7" s="1"/>
  <c r="A15" i="7" s="1"/>
  <c r="AA6" i="7"/>
  <c r="AB6" i="7" s="1"/>
  <c r="E17" i="6"/>
  <c r="AB16" i="6"/>
  <c r="AA15" i="6"/>
  <c r="AB15" i="6" s="1"/>
  <c r="AA14" i="6"/>
  <c r="AB14" i="6" s="1"/>
  <c r="AA13" i="6"/>
  <c r="AB13" i="6" s="1"/>
  <c r="AB12" i="6"/>
  <c r="AA11" i="6"/>
  <c r="AB11" i="6" s="1"/>
  <c r="AA10" i="6"/>
  <c r="AB10" i="6" s="1"/>
  <c r="AA9" i="6"/>
  <c r="AB9" i="6" s="1"/>
  <c r="AA8" i="6"/>
  <c r="AB8" i="6" s="1"/>
  <c r="AA7" i="6"/>
  <c r="AB7" i="6" s="1"/>
  <c r="A7" i="6"/>
  <c r="A8" i="6" s="1"/>
  <c r="A9" i="6" s="1"/>
  <c r="A10" i="6" s="1"/>
  <c r="A11" i="6" s="1"/>
  <c r="A12" i="6" s="1"/>
  <c r="A13" i="6" s="1"/>
  <c r="A14" i="6" s="1"/>
  <c r="A15" i="6" s="1"/>
  <c r="AA6" i="6"/>
  <c r="AB6" i="6" s="1"/>
  <c r="A7" i="1"/>
  <c r="A8" i="1" s="1"/>
  <c r="A9" i="1" s="1"/>
  <c r="A10" i="1" s="1"/>
  <c r="A11" i="1" s="1"/>
  <c r="A12" i="1" s="1"/>
  <c r="A13" i="1" s="1"/>
  <c r="A14" i="1" s="1"/>
  <c r="A15" i="1" s="1"/>
  <c r="A60" i="3" l="1"/>
  <c r="A61" i="3" s="1"/>
  <c r="A62" i="3" s="1"/>
  <c r="AB17" i="7"/>
  <c r="A74" i="4"/>
  <c r="AB17" i="6"/>
  <c r="A63" i="3" l="1"/>
  <c r="A64" i="3" s="1"/>
  <c r="A77" i="4"/>
  <c r="A78" i="4" s="1"/>
  <c r="A80" i="4" s="1"/>
  <c r="A82" i="4" s="1"/>
  <c r="A85" i="4" s="1"/>
  <c r="A86" i="4" s="1"/>
  <c r="A87" i="4" s="1"/>
  <c r="A66" i="3" l="1"/>
  <c r="A67" i="3" s="1"/>
  <c r="AA15" i="1"/>
  <c r="AA14" i="1"/>
  <c r="AA13" i="1"/>
  <c r="AA11" i="1"/>
  <c r="AA10" i="1"/>
  <c r="AA8" i="1"/>
  <c r="AA9" i="1"/>
  <c r="AA7" i="1"/>
  <c r="AA6" i="1"/>
  <c r="A68" i="3" l="1"/>
  <c r="A69" i="3" s="1"/>
  <c r="A70" i="3" s="1"/>
  <c r="A88" i="4"/>
  <c r="A89" i="4" s="1"/>
  <c r="A91" i="4" s="1"/>
  <c r="A93" i="4" s="1"/>
  <c r="A94" i="4" s="1"/>
  <c r="AB7" i="1"/>
  <c r="AB13" i="1"/>
  <c r="AB14" i="1"/>
  <c r="AB15" i="1"/>
  <c r="AB16" i="1"/>
  <c r="A71" i="3" l="1"/>
  <c r="A96" i="4"/>
  <c r="A97" i="4" s="1"/>
  <c r="A98" i="4" s="1"/>
  <c r="A99" i="4" s="1"/>
  <c r="A100" i="4" s="1"/>
  <c r="A102" i="4" s="1"/>
  <c r="A103" i="4" s="1"/>
  <c r="A104" i="4" s="1"/>
  <c r="A105" i="4" s="1"/>
  <c r="AB11" i="1"/>
  <c r="AB8" i="1"/>
  <c r="AB10" i="1"/>
  <c r="A72" i="3" l="1"/>
  <c r="A73" i="3" s="1"/>
  <c r="A77" i="3" s="1"/>
  <c r="A79" i="3" s="1"/>
  <c r="A81" i="3" s="1"/>
  <c r="A83" i="3" s="1"/>
  <c r="A86" i="3" s="1"/>
  <c r="A88" i="3" s="1"/>
  <c r="A90" i="3" s="1"/>
  <c r="A92" i="3" s="1"/>
  <c r="A94" i="3" s="1"/>
  <c r="A96" i="3" s="1"/>
  <c r="A100" i="3" s="1"/>
  <c r="A103" i="3" s="1"/>
  <c r="A104" i="3" s="1"/>
  <c r="A105" i="3" s="1"/>
  <c r="A108" i="3" s="1"/>
  <c r="A109" i="3" s="1"/>
  <c r="A110" i="3" s="1"/>
  <c r="A112" i="3" s="1"/>
  <c r="A113" i="3" s="1"/>
  <c r="A114" i="3" s="1"/>
  <c r="A117" i="3" s="1"/>
  <c r="A118" i="3" s="1"/>
  <c r="A119" i="3" s="1"/>
  <c r="A121" i="3" s="1"/>
  <c r="A122" i="3" s="1"/>
  <c r="A123" i="3" s="1"/>
  <c r="A124" i="3" s="1"/>
  <c r="A127" i="3" s="1"/>
  <c r="A129" i="3" s="1"/>
  <c r="A130" i="3" s="1"/>
  <c r="A131" i="3" s="1"/>
  <c r="A133" i="3" s="1"/>
  <c r="A135" i="3" s="1"/>
  <c r="A138" i="3" s="1"/>
  <c r="A139" i="3" s="1"/>
  <c r="A106" i="4"/>
  <c r="A107" i="4" s="1"/>
  <c r="A108" i="4" s="1"/>
  <c r="A109" i="4" s="1"/>
  <c r="A112" i="4" s="1"/>
  <c r="A113" i="4" s="1"/>
  <c r="A114" i="4" s="1"/>
  <c r="A115" i="4" s="1"/>
  <c r="A116" i="4" s="1"/>
  <c r="A117" i="4" s="1"/>
  <c r="A118" i="4" s="1"/>
  <c r="A119" i="4" s="1"/>
  <c r="A120" i="4" s="1"/>
  <c r="A121" i="4" s="1"/>
  <c r="A122" i="4" s="1"/>
  <c r="A123" i="4" s="1"/>
  <c r="A124" i="4" s="1"/>
  <c r="A125" i="4" s="1"/>
  <c r="A126" i="4" s="1"/>
  <c r="A127" i="4" s="1"/>
  <c r="A128" i="4" s="1"/>
  <c r="A129"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B6" i="1"/>
  <c r="E17" i="1"/>
  <c r="AB9" i="1"/>
  <c r="AB12" i="1"/>
  <c r="A140" i="3" l="1"/>
  <c r="A141" i="3" s="1"/>
  <c r="A159" i="4"/>
  <c r="AB17" i="1"/>
  <c r="A142" i="3" l="1"/>
  <c r="A143" i="3" s="1"/>
  <c r="A144" i="3" s="1"/>
  <c r="A145" i="3" s="1"/>
  <c r="A160" i="4"/>
  <c r="A161" i="4" s="1"/>
  <c r="A162" i="4" s="1"/>
  <c r="A163" i="4" s="1"/>
  <c r="A164" i="4" s="1"/>
  <c r="A166" i="4" s="1"/>
  <c r="A167" i="4" s="1"/>
  <c r="A169" i="4" s="1"/>
  <c r="A146" i="3" l="1"/>
  <c r="A147" i="3" s="1"/>
  <c r="A170" i="4"/>
  <c r="A172" i="4" s="1"/>
  <c r="A173" i="4" s="1"/>
  <c r="A175" i="4" s="1"/>
  <c r="A178" i="4" s="1"/>
  <c r="A179" i="4" s="1"/>
  <c r="A180" i="4" s="1"/>
  <c r="A181" i="4" s="1"/>
  <c r="A182" i="4" s="1"/>
  <c r="A148" i="3" l="1"/>
  <c r="A149" i="3" s="1"/>
  <c r="A150" i="3" s="1"/>
  <c r="A153" i="3" s="1"/>
  <c r="A154" i="3" s="1"/>
  <c r="A155" i="3" s="1"/>
  <c r="A156" i="3" s="1"/>
  <c r="A157" i="3" s="1"/>
  <c r="A159" i="3" s="1"/>
  <c r="A161" i="3" s="1"/>
  <c r="A163" i="3" s="1"/>
  <c r="A166" i="3" s="1"/>
  <c r="A167" i="3" s="1"/>
  <c r="A168" i="3" s="1"/>
  <c r="A169" i="3" s="1"/>
  <c r="A170" i="3" s="1"/>
  <c r="A183" i="4"/>
  <c r="A171" i="3" l="1"/>
  <c r="A175" i="3" s="1"/>
  <c r="A184" i="4"/>
  <c r="A185" i="4" s="1"/>
  <c r="A186" i="4" s="1"/>
  <c r="A188" i="4" s="1"/>
  <c r="A190" i="4" s="1"/>
  <c r="A191" i="4" s="1"/>
  <c r="A192" i="4" s="1"/>
  <c r="A193" i="4" s="1"/>
  <c r="A194" i="4" s="1"/>
  <c r="A195" i="4" s="1"/>
  <c r="A196" i="4" s="1"/>
  <c r="A197"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177" i="3" l="1"/>
  <c r="A179" i="3" s="1"/>
  <c r="A182" i="3" s="1"/>
  <c r="A184" i="3" s="1"/>
  <c r="A186" i="3" s="1"/>
  <c r="A188" i="3" s="1"/>
  <c r="A191" i="3" s="1"/>
  <c r="A192" i="3" s="1"/>
  <c r="A193" i="3" s="1"/>
  <c r="A194" i="3" s="1"/>
  <c r="A195" i="3" s="1"/>
  <c r="A196" i="3" s="1"/>
  <c r="A197" i="3" s="1"/>
  <c r="A198" i="3" s="1"/>
  <c r="A199" i="3" s="1"/>
  <c r="A200" i="3" s="1"/>
  <c r="A203" i="3" s="1"/>
  <c r="A204" i="3" s="1"/>
  <c r="A205" i="3" s="1"/>
  <c r="A246" i="4"/>
  <c r="A247" i="4" s="1"/>
  <c r="A248" i="4" s="1"/>
  <c r="A249" i="4" s="1"/>
  <c r="A207" i="3" l="1"/>
  <c r="A210" i="3" s="1"/>
  <c r="A211" i="3" s="1"/>
  <c r="A214" i="3" s="1"/>
  <c r="A215" i="3" s="1"/>
  <c r="A217" i="3" s="1"/>
  <c r="A221" i="3" s="1"/>
  <c r="A223" i="3" s="1"/>
  <c r="A226" i="3" s="1"/>
  <c r="A228" i="3" s="1"/>
  <c r="A229" i="3" s="1"/>
  <c r="A250" i="4"/>
  <c r="A251" i="4" s="1"/>
  <c r="A252" i="4" s="1"/>
  <c r="A254" i="4" s="1"/>
  <c r="A255" i="4" s="1"/>
  <c r="A256" i="4" s="1"/>
  <c r="A258" i="4" s="1"/>
  <c r="A231" i="3" l="1"/>
  <c r="A234" i="3" s="1"/>
  <c r="A235" i="3" s="1"/>
  <c r="A236" i="3" s="1"/>
  <c r="A237" i="3" s="1"/>
  <c r="A238" i="3" s="1"/>
  <c r="A239" i="3" s="1"/>
  <c r="A240" i="3" s="1"/>
  <c r="A241" i="3" s="1"/>
  <c r="A243" i="3" s="1"/>
  <c r="A244" i="3" s="1"/>
  <c r="A245" i="3" s="1"/>
  <c r="A246" i="3" s="1"/>
  <c r="A247" i="3" s="1"/>
  <c r="A249" i="3" s="1"/>
  <c r="A252" i="3" s="1"/>
  <c r="A253" i="3" s="1"/>
  <c r="A254" i="3" s="1"/>
  <c r="A255" i="3" s="1"/>
  <c r="A256" i="3" s="1"/>
  <c r="A257" i="3" s="1"/>
  <c r="A258" i="3" s="1"/>
  <c r="A259" i="3" s="1"/>
  <c r="A259" i="4"/>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60" i="3" l="1"/>
  <c r="A261" i="3" s="1"/>
  <c r="A294" i="4"/>
  <c r="A295" i="4" s="1"/>
  <c r="A296" i="4" s="1"/>
  <c r="A262" i="3" l="1"/>
  <c r="A263" i="3" s="1"/>
  <c r="A297" i="4"/>
  <c r="A298" i="4" s="1"/>
  <c r="A299" i="4" s="1"/>
  <c r="A301" i="4" s="1"/>
  <c r="A264" i="3" l="1"/>
  <c r="A265" i="3" s="1"/>
  <c r="A266" i="3" s="1"/>
  <c r="A267" i="3" s="1"/>
  <c r="A268" i="3" s="1"/>
  <c r="A269" i="3" s="1"/>
  <c r="A271" i="3" s="1"/>
  <c r="A272" i="3" s="1"/>
  <c r="A273" i="3" s="1"/>
  <c r="A276" i="3" s="1"/>
  <c r="A280" i="3" s="1"/>
  <c r="A282" i="3" s="1"/>
  <c r="A285" i="3" s="1"/>
  <c r="A286" i="3" s="1"/>
  <c r="A288" i="3" s="1"/>
  <c r="A289" i="3" s="1"/>
  <c r="A292" i="3" s="1"/>
  <c r="A295" i="3" s="1"/>
  <c r="A302" i="4"/>
  <c r="A303" i="4" s="1"/>
  <c r="A304" i="4" s="1"/>
  <c r="A305" i="4" s="1"/>
  <c r="A306" i="4" s="1"/>
  <c r="A307" i="4" s="1"/>
  <c r="A308" i="4" s="1"/>
  <c r="A309" i="4" s="1"/>
  <c r="A310" i="4" s="1"/>
  <c r="A311" i="4" s="1"/>
  <c r="A312" i="4" s="1"/>
  <c r="A313" i="4" s="1"/>
  <c r="A314" i="4" s="1"/>
  <c r="A315" i="4" s="1"/>
  <c r="A316" i="4" s="1"/>
  <c r="A317" i="4" s="1"/>
  <c r="A320" i="4" l="1"/>
  <c r="A321" i="4" s="1"/>
  <c r="A322" i="4" s="1"/>
  <c r="A323" i="4" l="1"/>
  <c r="A324" i="4" s="1"/>
  <c r="A325" i="4" s="1"/>
  <c r="A326" i="4" s="1"/>
  <c r="A327" i="4" s="1"/>
  <c r="A328" i="4" s="1"/>
  <c r="A329" i="4" s="1"/>
  <c r="A330" i="4" s="1"/>
  <c r="A331" i="4" s="1"/>
  <c r="A332" i="4" s="1"/>
  <c r="A333" i="4" s="1"/>
  <c r="A334" i="4" s="1"/>
  <c r="A335" i="4" s="1"/>
  <c r="A336" i="4" s="1"/>
  <c r="A337" i="4" l="1"/>
  <c r="A338" i="4" s="1"/>
  <c r="A339" i="4" s="1"/>
  <c r="A340" i="4" s="1"/>
  <c r="A341" i="4" s="1"/>
  <c r="A342" i="4" s="1"/>
  <c r="A343" i="4" s="1"/>
  <c r="A344" i="4" s="1"/>
  <c r="A345" i="4" s="1"/>
  <c r="A346" i="4" s="1"/>
  <c r="A347" i="4" s="1"/>
  <c r="A348" i="4" s="1"/>
  <c r="A349" i="4" s="1"/>
  <c r="A350" i="4" s="1"/>
  <c r="A351" i="4" s="1"/>
  <c r="A352" i="4" s="1"/>
  <c r="A353" i="4" s="1"/>
  <c r="A354" i="4" s="1"/>
  <c r="A355" i="4" l="1"/>
  <c r="A358" i="4" s="1"/>
  <c r="A360" i="4" s="1"/>
  <c r="A362" i="4" s="1"/>
  <c r="A365" i="4" s="1"/>
  <c r="A366" i="4" s="1"/>
  <c r="A367" i="4" s="1"/>
  <c r="A368" i="4" s="1"/>
  <c r="A370" i="4" s="1"/>
  <c r="A371" i="4" s="1"/>
  <c r="A373" i="4" s="1"/>
  <c r="A374" i="4" s="1"/>
  <c r="A375" i="4" s="1"/>
  <c r="A376" i="4" s="1"/>
  <c r="A377" i="4" s="1"/>
  <c r="A378" i="4" s="1"/>
  <c r="A380" i="4" s="1"/>
  <c r="A381" i="4" s="1"/>
  <c r="A383" i="4" s="1"/>
  <c r="A384" i="4" s="1"/>
  <c r="A387" i="4" s="1"/>
  <c r="A388" i="4" s="1"/>
  <c r="A389" i="4" s="1"/>
  <c r="A390" i="4" s="1"/>
  <c r="A391" i="4" s="1"/>
  <c r="A392" i="4" s="1"/>
  <c r="A393" i="4" s="1"/>
  <c r="A394" i="4" s="1"/>
  <c r="A396" i="4" s="1"/>
  <c r="A397" i="4" s="1"/>
  <c r="A400" i="4" l="1"/>
  <c r="A402" i="4" s="1"/>
  <c r="A403" i="4" s="1"/>
  <c r="A404" i="4" s="1"/>
  <c r="A405" i="4" s="1"/>
  <c r="A406" i="4" s="1"/>
  <c r="A407" i="4" s="1"/>
  <c r="A408" i="4" s="1"/>
  <c r="A409" i="4" s="1"/>
  <c r="A410" i="4" s="1"/>
  <c r="A411" i="4" s="1"/>
  <c r="A412" i="4" s="1"/>
  <c r="A414" i="4" s="1"/>
  <c r="A418" i="4" s="1"/>
  <c r="A419" i="4" l="1"/>
  <c r="A420" i="4" s="1"/>
  <c r="A421" i="4" s="1"/>
  <c r="A422" i="4" s="1"/>
  <c r="A423" i="4" s="1"/>
  <c r="A425" i="4" s="1"/>
  <c r="A427" i="4" s="1"/>
  <c r="A430" i="4" l="1"/>
  <c r="A433" i="4" s="1"/>
  <c r="A436" i="4" s="1"/>
  <c r="A437" i="4" s="1"/>
  <c r="A438" i="4" s="1"/>
  <c r="A439" i="4" s="1"/>
  <c r="A440" i="4" s="1"/>
  <c r="A441" i="4" s="1"/>
  <c r="A443" i="4" s="1"/>
  <c r="A444" i="4" s="1"/>
  <c r="A445" i="4" s="1"/>
  <c r="A446" i="4" s="1"/>
  <c r="A448" i="4" s="1"/>
  <c r="A449" i="4" s="1"/>
  <c r="A450" i="4" s="1"/>
  <c r="A451" i="4" s="1"/>
  <c r="A454" i="4" s="1"/>
  <c r="A455" i="4" s="1"/>
  <c r="A456" i="4" s="1"/>
  <c r="A457" i="4" s="1"/>
  <c r="A458" i="4" s="1"/>
  <c r="A459" i="4" s="1"/>
  <c r="A460" i="4" s="1"/>
  <c r="A461" i="4" s="1"/>
  <c r="A462" i="4" l="1"/>
  <c r="A463" i="4" s="1"/>
  <c r="A464" i="4" s="1"/>
  <c r="A465" i="4" s="1"/>
  <c r="A466" i="4" s="1"/>
  <c r="A469" i="4" s="1"/>
  <c r="A470" i="4" s="1"/>
  <c r="A471" i="4" s="1"/>
  <c r="A472" i="4" s="1"/>
  <c r="A473" i="4" s="1"/>
  <c r="A479" i="4" l="1"/>
  <c r="A480" i="4" s="1"/>
  <c r="A482" i="4" s="1"/>
  <c r="A484" i="4" s="1"/>
  <c r="A474" i="4"/>
  <c r="A475" i="4" s="1"/>
  <c r="A476" i="4" s="1"/>
  <c r="A485" i="4" l="1"/>
  <c r="A486" i="4" s="1"/>
  <c r="A477" i="4" l="1"/>
  <c r="A488" i="4"/>
  <c r="A489" i="4" l="1"/>
  <c r="A490" i="4" s="1"/>
  <c r="A491" i="4" s="1"/>
  <c r="A492" i="4" s="1"/>
  <c r="A493" i="4" s="1"/>
  <c r="A494" i="4" s="1"/>
  <c r="A495" i="4" s="1"/>
  <c r="A496" i="4" s="1"/>
  <c r="A497" i="4" s="1"/>
  <c r="A498" i="4" s="1"/>
  <c r="A499" i="4" s="1"/>
  <c r="A500" i="4" s="1"/>
  <c r="A501" i="4" s="1"/>
  <c r="A502" i="4" s="1"/>
  <c r="A503" i="4" s="1"/>
  <c r="A504" i="4" s="1"/>
  <c r="A505" i="4" s="1"/>
  <c r="A506" i="4" s="1"/>
  <c r="A507" i="4" s="1"/>
  <c r="A509" i="4" s="1"/>
  <c r="A510" i="4" l="1"/>
  <c r="A512" i="4" s="1"/>
  <c r="A515" i="4" s="1"/>
  <c r="A516" i="4" s="1"/>
  <c r="A517" i="4" l="1"/>
  <c r="A518" i="4" s="1"/>
  <c r="A519" i="4" s="1"/>
  <c r="A520" i="4" s="1"/>
  <c r="A521" i="4" l="1"/>
  <c r="A522" i="4" s="1"/>
  <c r="A523" i="4" s="1"/>
  <c r="A524" i="4" s="1"/>
  <c r="A525" i="4" s="1"/>
  <c r="A526" i="4" s="1"/>
  <c r="A527" i="4" s="1"/>
  <c r="A528" i="4" s="1"/>
  <c r="A529" i="4" s="1"/>
  <c r="A532" i="4" l="1"/>
  <c r="A533" i="4" s="1"/>
  <c r="A534" i="4" s="1"/>
  <c r="A537" i="4" s="1"/>
  <c r="A538" i="4" s="1"/>
  <c r="A539" i="4" s="1"/>
  <c r="A542" i="4" s="1"/>
  <c r="A543" i="4" s="1"/>
  <c r="A545" i="4" s="1"/>
  <c r="A546" i="4" s="1"/>
  <c r="A547" i="4" s="1"/>
  <c r="A548" i="4" s="1"/>
  <c r="A549" i="4" s="1"/>
  <c r="A550" i="4" s="1"/>
  <c r="A551" i="4" s="1"/>
  <c r="A552" i="4" s="1"/>
  <c r="A553" i="4" s="1"/>
  <c r="A554" i="4" s="1"/>
  <c r="A555" i="4" s="1"/>
  <c r="A556" i="4" s="1"/>
  <c r="A557" i="4" s="1"/>
  <c r="A558" i="4" s="1"/>
  <c r="A559" i="4" s="1"/>
  <c r="A562" i="4" s="1"/>
  <c r="A567" i="4" l="1"/>
  <c r="A569" i="4" s="1"/>
  <c r="A571" i="4" s="1"/>
  <c r="A573" i="4" s="1"/>
  <c r="A574" i="4" l="1"/>
  <c r="A575" i="4" s="1"/>
  <c r="A576" i="4" s="1"/>
  <c r="A577" i="4" s="1"/>
  <c r="A578" i="4" s="1"/>
  <c r="A579" i="4" s="1"/>
  <c r="A580" i="4" s="1"/>
  <c r="A581" i="4" s="1"/>
  <c r="A582" i="4" s="1"/>
  <c r="A583" i="4" s="1"/>
  <c r="A586" i="4" s="1"/>
  <c r="A587" i="4" s="1"/>
  <c r="A590" i="4" s="1"/>
  <c r="A594" i="4" s="1"/>
  <c r="A595" i="4" l="1"/>
  <c r="A597" i="4" s="1"/>
  <c r="A599" i="4" s="1"/>
  <c r="A602" i="4" s="1"/>
  <c r="A604" i="4" s="1"/>
  <c r="A605" i="4" s="1"/>
  <c r="A606" i="4" s="1"/>
  <c r="A608" i="4" s="1"/>
  <c r="A610" i="4" s="1"/>
  <c r="A612" i="4" s="1"/>
  <c r="A613" i="4" s="1"/>
  <c r="A614" i="4" s="1"/>
  <c r="A615" i="4" s="1"/>
  <c r="A617" i="4" s="1"/>
  <c r="A619" i="4" s="1"/>
  <c r="A621" i="4" s="1"/>
  <c r="A623" i="4" s="1"/>
  <c r="A625" i="4" s="1"/>
  <c r="A627" i="4" s="1"/>
  <c r="A629" i="4" s="1"/>
  <c r="A631" i="4" s="1"/>
  <c r="A633" i="4" s="1"/>
  <c r="A635" i="4" s="1"/>
  <c r="A636" i="4" s="1"/>
  <c r="A637" i="4" s="1"/>
  <c r="A638" i="4" s="1"/>
  <c r="A639" i="4" s="1"/>
  <c r="A640" i="4" s="1"/>
  <c r="A641" i="4" s="1"/>
  <c r="A642" i="4" s="1"/>
  <c r="A643" i="4" s="1"/>
  <c r="A644" i="4" s="1"/>
  <c r="A645" i="4" s="1"/>
  <c r="A646" i="4" s="1"/>
  <c r="A647" i="4" s="1"/>
  <c r="A648" i="4" s="1"/>
  <c r="A650" i="4" s="1"/>
  <c r="A653" i="4" s="1"/>
  <c r="A654" i="4" s="1"/>
  <c r="A655" i="4" s="1"/>
  <c r="A656" i="4" s="1"/>
  <c r="A657" i="4" s="1"/>
  <c r="A658" i="4" s="1"/>
  <c r="A659" i="4" s="1"/>
  <c r="A660" i="4" s="1"/>
  <c r="A661" i="4" s="1"/>
  <c r="A662" i="4" s="1"/>
  <c r="A663" i="4" s="1"/>
  <c r="A667" i="4" s="1"/>
  <c r="A668" i="4" l="1"/>
  <c r="A670" i="4" s="1"/>
  <c r="A671" i="4" s="1"/>
  <c r="A673" i="4" s="1"/>
  <c r="A674" i="4" s="1"/>
  <c r="A676" i="4" s="1"/>
  <c r="A677" i="4" l="1"/>
  <c r="A678" i="4" s="1"/>
  <c r="A680" i="4" s="1"/>
  <c r="A681" i="4" s="1"/>
  <c r="A684" i="4" s="1"/>
  <c r="A685" i="4" l="1"/>
  <c r="A687" i="4" s="1"/>
  <c r="A688" i="4" s="1"/>
  <c r="A689" i="4" s="1"/>
  <c r="A690" i="4" s="1"/>
  <c r="A691" i="4" s="1"/>
  <c r="A693" i="4" s="1"/>
  <c r="A696" i="4" s="1"/>
  <c r="A697" i="4" s="1"/>
  <c r="A698" i="4" s="1"/>
  <c r="A699" i="4" s="1"/>
  <c r="A700" i="4" s="1"/>
  <c r="A701" i="4" s="1"/>
  <c r="A704" i="4" s="1"/>
  <c r="A707" i="4" s="1"/>
  <c r="A709" i="4" s="1"/>
</calcChain>
</file>

<file path=xl/comments1.xml><?xml version="1.0" encoding="utf-8"?>
<comments xmlns="http://schemas.openxmlformats.org/spreadsheetml/2006/main">
  <authors>
    <author/>
  </authors>
  <commentList>
    <comment ref="L7" authorId="0" shapeId="0">
      <text>
        <r>
          <rPr>
            <sz val="11"/>
            <color theme="1"/>
            <rFont val="Calibri"/>
            <family val="2"/>
            <scheme val="minor"/>
          </rPr>
          <t>======
ID#AAAA1Yx26u4
THCS và THPT Đường Hoa Cương    (2023-05-16 05:16:45)
Thôn 4, Xã Quảng Long, huyện Hải Hà, Tỉnh Quảng Ninh</t>
        </r>
      </text>
    </comment>
  </commentList>
</comments>
</file>

<file path=xl/sharedStrings.xml><?xml version="1.0" encoding="utf-8"?>
<sst xmlns="http://schemas.openxmlformats.org/spreadsheetml/2006/main" count="6784" uniqueCount="3687">
  <si>
    <t>Mã TT</t>
  </si>
  <si>
    <t>TT</t>
  </si>
  <si>
    <t>Đơn vị tính</t>
  </si>
  <si>
    <t>Ghi chú</t>
  </si>
  <si>
    <t>Chức năng Copy</t>
  </si>
  <si>
    <t>TỔNG</t>
  </si>
  <si>
    <t>Thành tiền</t>
  </si>
  <si>
    <t>Báo giá 1</t>
  </si>
  <si>
    <t>Báo giá 2</t>
  </si>
  <si>
    <t>Báo giá 3</t>
  </si>
  <si>
    <t>Báo giá 4</t>
  </si>
  <si>
    <t>Báo giá thấp nhất</t>
  </si>
  <si>
    <t>(Kèm theo Văn bản số           /BDD&amp;CN-KHTH ngày       /4/2023 của Ban Quản lý dự án đầu tư xây dựng các công trình dân dụng và công nghiệp)</t>
  </si>
  <si>
    <t>Báo giá 5</t>
  </si>
  <si>
    <t>Xuất xứ</t>
  </si>
  <si>
    <t>Ghi chú: Giá trên chưa bao gồm chi phí vận chuyển và lắp đặt tại nơi sử dụng.</t>
  </si>
  <si>
    <t>Công ty (giá đã bao gồm VAT)</t>
  </si>
  <si>
    <t>Cấu hình đề xuất (theo báo giá thấp nhất)</t>
  </si>
  <si>
    <t>Xuất xứ (theo báo giá thấp nhất)</t>
  </si>
  <si>
    <t>Công ty  (Giá đã bao gồm VAT)</t>
  </si>
  <si>
    <t>Cấu hình</t>
  </si>
  <si>
    <t>Giá</t>
  </si>
  <si>
    <t>Hạ Long</t>
  </si>
  <si>
    <t>Uông Bí</t>
  </si>
  <si>
    <t>Đầm Hà</t>
  </si>
  <si>
    <t>Sở GD&amp;ĐT</t>
  </si>
  <si>
    <t>Danh mục thiết bị đề xuất MSTT</t>
  </si>
  <si>
    <t>Chủ đề dạy học</t>
  </si>
  <si>
    <t>Mục đích sử dụng</t>
  </si>
  <si>
    <t>Đối tượng sử dụng</t>
  </si>
  <si>
    <t>HS</t>
  </si>
  <si>
    <t>GV</t>
  </si>
  <si>
    <t>Lớp</t>
  </si>
  <si>
    <r>
      <t xml:space="preserve">Thông số kỹ thuật
</t>
    </r>
    <r>
      <rPr>
        <sz val="11"/>
        <color theme="1"/>
        <rFont val="Times New Roman"/>
        <family val="1"/>
      </rPr>
      <t>(Theo Thông tư 37,38,39 của BGD&amp;ĐT)</t>
    </r>
  </si>
  <si>
    <t>PHỤ LỤC 01.3: BẢNG TỔNG HỢP THIẾT BỊ DẠY HỌC MSTT TRÊN ĐỊA BÀN TỈNH QUẢNG NINH NĂM 2024</t>
  </si>
  <si>
    <t>PHỤ LỤC 01.2: BẢNG TỔNG HỢP THIẾT BỊ DẠY HỌC MSTT TRÊN ĐỊA BÀN TỈNH QUẢNG NINH NĂM 2024</t>
  </si>
  <si>
    <t>PHỤ LỤC 01.1: BẢNG TỔNG HỢP THIẾT BỊ DẠY HỌC MSTT TRÊN ĐỊA BÀN TỈNH QUẢNG NINH NĂM 2024</t>
  </si>
  <si>
    <t>THIẾT BỊ DÙNG CHUNG</t>
  </si>
  <si>
    <t>Bảng nhóm</t>
  </si>
  <si>
    <t>Tủ đựng thiết bị</t>
  </si>
  <si>
    <t>Giá để thiết bị</t>
  </si>
  <si>
    <t>Nam châm</t>
  </si>
  <si>
    <t>Nẹp treo tranh</t>
  </si>
  <si>
    <t>Giá treo tranh</t>
  </si>
  <si>
    <t>Đài đĩa</t>
  </si>
  <si>
    <t>Loa cầm tay</t>
  </si>
  <si>
    <t>Thiết bị âm thanh đa năng di động</t>
  </si>
  <si>
    <t>Máy tính để bàn</t>
  </si>
  <si>
    <t>Đầu DVD</t>
  </si>
  <si>
    <t>Máy chiếu vật thể</t>
  </si>
  <si>
    <t>Máy in</t>
  </si>
  <si>
    <t>Cân</t>
  </si>
  <si>
    <t>Nhiệt kế điện tử</t>
  </si>
  <si>
    <t>MÔN NGỮ VĂN</t>
  </si>
  <si>
    <t xml:space="preserve">TRANH ẢNH </t>
  </si>
  <si>
    <t>Chủ đề 2: Viết</t>
  </si>
  <si>
    <t>MÔN TOÁN</t>
  </si>
  <si>
    <t>Bộ thiết bị để vẽ trên bảng trong dạy học toán</t>
  </si>
  <si>
    <t>Bộ thước thực hành đo khoảng cách, đo chiều cao ngoài trời</t>
  </si>
  <si>
    <t>Bộ thiết bị dạy Thống kê và Xác suất</t>
  </si>
  <si>
    <t>THIẾT BỊ THEO CÁC CHỦ ĐỀ</t>
  </si>
  <si>
    <t>MÔ HÌNH</t>
  </si>
  <si>
    <t>HÌNH  HỌC VÀ ĐO LƯỜNG</t>
  </si>
  <si>
    <t xml:space="preserve">Bộ thiết bị dạy hình học phẳng </t>
  </si>
  <si>
    <t xml:space="preserve">Bộ thiết bị dạy học hình học trực quan (các hình khối trong thực tiễn) </t>
  </si>
  <si>
    <t>MÔN NGOẠI NGỮ</t>
  </si>
  <si>
    <t>Đài đĩa CD</t>
  </si>
  <si>
    <t>Thiết bị cho học sinh</t>
  </si>
  <si>
    <t>Khối thiết bị điều khiển của giáo viên</t>
  </si>
  <si>
    <t>Bàn, ghế dùng cho giáo viên</t>
  </si>
  <si>
    <t>Bàn, ghế dùng cho học sinh</t>
  </si>
  <si>
    <t>MÔN GIÁO DỤC CÔNG DÂN</t>
  </si>
  <si>
    <t>TRANH ẢNH</t>
  </si>
  <si>
    <t>Chủ đề 6: Kĩ năng tự bảo vệ</t>
  </si>
  <si>
    <t>DỤNG CỤ</t>
  </si>
  <si>
    <t>Bộ dụng cụ thực hành tự nhận thức bản thân</t>
  </si>
  <si>
    <t>Bộ dụng cụ cho HS thực hành ứng phó với các tình huống nguy hiểm</t>
  </si>
  <si>
    <t>Bộ dụng cụ thực hành tiết kiệm</t>
  </si>
  <si>
    <t>MÔN LỊCH SỬ VÀ ĐỊA LÝ</t>
  </si>
  <si>
    <t>LỚP 6</t>
  </si>
  <si>
    <t>LỚP 7</t>
  </si>
  <si>
    <t>LỚP 8</t>
  </si>
  <si>
    <t>Phân môn Địa lý</t>
  </si>
  <si>
    <t>Quả địa cầu tự nhiên</t>
  </si>
  <si>
    <t>BẢN ĐỒ/LƯỢC ĐỒ</t>
  </si>
  <si>
    <t>Bản đồ hành chính Việt Nam</t>
  </si>
  <si>
    <t>Bản đồ khí hậu Việt Nam</t>
  </si>
  <si>
    <t>MÔN KHOA HỌC TỰ NHIÊN</t>
  </si>
  <si>
    <t>THIẾT BỊ DÙNG CHUNG (Số lượng thiết bị được tính cho 01 PHBM)</t>
  </si>
  <si>
    <t>Biến áp nguồn</t>
  </si>
  <si>
    <t>Bộ giá thí nghiệm</t>
  </si>
  <si>
    <t>Đồng hồ đo thời gian hiện số</t>
  </si>
  <si>
    <t>Kính lúp</t>
  </si>
  <si>
    <t>Bảng thép</t>
  </si>
  <si>
    <t>Quả kim loại</t>
  </si>
  <si>
    <t>Đồng hồ đo điện đa năng</t>
  </si>
  <si>
    <t>Dây nối</t>
  </si>
  <si>
    <t>Dây điện trở</t>
  </si>
  <si>
    <t>Giá quang học</t>
  </si>
  <si>
    <t>Máy phát âm tần</t>
  </si>
  <si>
    <t>Cổng quang</t>
  </si>
  <si>
    <t>Bộ thu nhận số liệu</t>
  </si>
  <si>
    <t>Cảm biến điện thế</t>
  </si>
  <si>
    <t>Cảm biến dòng điện</t>
  </si>
  <si>
    <t>Cảm biến nhiệt độ</t>
  </si>
  <si>
    <t>Đồng hồ bấm giây</t>
  </si>
  <si>
    <t>Bộ lực kế</t>
  </si>
  <si>
    <t>Cốc đốt</t>
  </si>
  <si>
    <t>Bộ thanh nam châm</t>
  </si>
  <si>
    <t>Biến trở con chạy</t>
  </si>
  <si>
    <t>Ampe kế một chiều</t>
  </si>
  <si>
    <t>Vôn kế một chiều</t>
  </si>
  <si>
    <t>Nguồn sáng</t>
  </si>
  <si>
    <t>Bút thử điện thông mạch</t>
  </si>
  <si>
    <t>Nhiệt kế (lỏng)</t>
  </si>
  <si>
    <t>Thấu kính hội tụ</t>
  </si>
  <si>
    <t>Thấu kính phân kì</t>
  </si>
  <si>
    <t>Giá để ống nghiệm</t>
  </si>
  <si>
    <t>Đèn cồn</t>
  </si>
  <si>
    <t>Lưới thép tản nhiệt</t>
  </si>
  <si>
    <t>Găng tay cao su</t>
  </si>
  <si>
    <t>Áo choàng</t>
  </si>
  <si>
    <t>Kính bảo hộ</t>
  </si>
  <si>
    <t>Chổi rửa ống nghiệm</t>
  </si>
  <si>
    <t>Khay mang dụng cụ và hóa chất</t>
  </si>
  <si>
    <t>Bình chia độ</t>
  </si>
  <si>
    <t>Cốc thủy tinh loại 250 ml</t>
  </si>
  <si>
    <t>Cốc thủy tinh 100 ml</t>
  </si>
  <si>
    <t xml:space="preserve">Chậu thủy tinh </t>
  </si>
  <si>
    <t>Ống nghiệm</t>
  </si>
  <si>
    <t>Ống đong hình trụ 100 ml</t>
  </si>
  <si>
    <t>Bình tam giác 250ml</t>
  </si>
  <si>
    <t>Bình tam giác 100ml</t>
  </si>
  <si>
    <t xml:space="preserve">Bộ ống dẫn thủy tinh các loại </t>
  </si>
  <si>
    <t>Bát sứ</t>
  </si>
  <si>
    <t>Lọ thuỷ tinh miệng hẹp kèm ống hút nhỏ giọt</t>
  </si>
  <si>
    <t>Thìa xúc hóa chất</t>
  </si>
  <si>
    <t>Đũa thủy tinh</t>
  </si>
  <si>
    <t>Pipet (ống hút nhỏ giọt)</t>
  </si>
  <si>
    <t>Cân điện tử</t>
  </si>
  <si>
    <t>Giấy lọc</t>
  </si>
  <si>
    <t>Nhiệt kế y tế</t>
  </si>
  <si>
    <t>Kính hiển vi</t>
  </si>
  <si>
    <t>Kẹp ống nghiệm</t>
  </si>
  <si>
    <t>Bộ học liệu điện tử, mô phỏng hỗ trợ dạy học môn Khoa học tự nhiên.</t>
  </si>
  <si>
    <t>Hóa chất dùng chung</t>
  </si>
  <si>
    <t>Bột lưu huỳnh (S)</t>
  </si>
  <si>
    <t>Đồng phoi bào (Cu)</t>
  </si>
  <si>
    <t>Bột sắt</t>
  </si>
  <si>
    <t>Đinh sắt (Fe)</t>
  </si>
  <si>
    <t>Zn (viên)</t>
  </si>
  <si>
    <t>Sodium (Na)</t>
  </si>
  <si>
    <t>Magnesium (Mg) dạng mảnh</t>
  </si>
  <si>
    <t>Cuper (II) oxide (CuO)</t>
  </si>
  <si>
    <t>Đá vôi cục</t>
  </si>
  <si>
    <t xml:space="preserve">Sodium hydroxide (NaOH) </t>
  </si>
  <si>
    <t>Hydrochloric acid (HCl) 37%</t>
  </si>
  <si>
    <t>Sodium chloride (NaCl)</t>
  </si>
  <si>
    <t>Sodiumsulfate (Na2SO4) dung dịch</t>
  </si>
  <si>
    <t>Nến(Parafin) rắn</t>
  </si>
  <si>
    <t>Giấy phenolphthalein</t>
  </si>
  <si>
    <t>Dung dịch phenolphthalein</t>
  </si>
  <si>
    <t>Nước oxi già y tế (3%)</t>
  </si>
  <si>
    <t>Cồn đốt</t>
  </si>
  <si>
    <t>Nước cất</t>
  </si>
  <si>
    <t>Al (Bột)</t>
  </si>
  <si>
    <t>Kali chlorrat(KClO3)</t>
  </si>
  <si>
    <t>Calcium oxide(CaO)</t>
  </si>
  <si>
    <t>TRANH/ẢNH</t>
  </si>
  <si>
    <t>Chất và sự biến đổi chất</t>
  </si>
  <si>
    <t>Các thể (trạng thái) của chất</t>
  </si>
  <si>
    <t>Vật sống</t>
  </si>
  <si>
    <t>Tế bào - đơn vị cơ sở của sự sống</t>
  </si>
  <si>
    <t>Năng lượng và sự biến đổi</t>
  </si>
  <si>
    <t>Bảng tuần hoàn các nguyên tố hóa học</t>
  </si>
  <si>
    <t>Tốc độ</t>
  </si>
  <si>
    <t>Sinh trưởng và phát triển ở sinh vật</t>
  </si>
  <si>
    <t>Hệ vận động ở người</t>
  </si>
  <si>
    <t>Máu và hệ tuần hoàn của cơ thể người</t>
  </si>
  <si>
    <t>Hô hấp ở người</t>
  </si>
  <si>
    <t>Hệ sinh thái</t>
  </si>
  <si>
    <t>Bộ thí nghiệm nóng chảy và đông đặc</t>
  </si>
  <si>
    <t>Oxygen (oxi) và không khí</t>
  </si>
  <si>
    <t>Bộ dụng cụ và hóa chất điều chế oxygen</t>
  </si>
  <si>
    <t xml:space="preserve">Bộ dụng cụ xác định thành phần phần trăm thể tích </t>
  </si>
  <si>
    <t>Chất tinh khiết, hỗn hợp, dung dịch</t>
  </si>
  <si>
    <t xml:space="preserve">Bộ dụng cụ và hóa chất thí nghiệm để phân biệt dung dịch; dung môi </t>
  </si>
  <si>
    <t>Tách chất ra khỏi hỗn hợp</t>
  </si>
  <si>
    <t>Bộ dụng cụ và hóa chất thí nghiệm tách chất</t>
  </si>
  <si>
    <t>Bộ dụng cụ quan sát tế bào</t>
  </si>
  <si>
    <t>Bộ dụng cụ làm tiêu bản tế bào</t>
  </si>
  <si>
    <t>Bộ dụng cụ quan sát sinh vật đơn bào</t>
  </si>
  <si>
    <t>Bộ dụng cụ quan sát nguyên sinh vật</t>
  </si>
  <si>
    <t>Bộ dụng cụ quan sát nấm</t>
  </si>
  <si>
    <t>Bộ dụng cụ thu thập và quan sát sinh vật ngoài thiên nhiên</t>
  </si>
  <si>
    <t>Năng lượng và biến đổi</t>
  </si>
  <si>
    <t>Âm thanh</t>
  </si>
  <si>
    <t>Ánh sáng</t>
  </si>
  <si>
    <t>Từ</t>
  </si>
  <si>
    <t>Trao đổi chất và chuyển hoá năng lượng ở sinh vật</t>
  </si>
  <si>
    <t>Bộ dụng cụ thí nghiệm quang hợp</t>
  </si>
  <si>
    <t>Bộ dụng cụ thí nghiệm hô hấp tế bào</t>
  </si>
  <si>
    <t>Bộ dụng cụ chứng minh thân vận chuyển nước</t>
  </si>
  <si>
    <t>Bộ thí nghiệm chứng minh lá thoát hơi nước</t>
  </si>
  <si>
    <t>Phản ứng hóa học</t>
  </si>
  <si>
    <t>Bộ dụng cụ và hóa chất Thí nghiệm tìm hiểu về hiện tượng chất biến đổi</t>
  </si>
  <si>
    <t xml:space="preserve">Bộ dụng cụ và hóa chất Thí nghiệm về phản ứng hóa học </t>
  </si>
  <si>
    <t>Bộ thí nghiệm chứng minh định luật bảo toàn khối lượng</t>
  </si>
  <si>
    <t xml:space="preserve">Bộ dung cụ và hóa chất thí nghiệm pha chế một dung dịch </t>
  </si>
  <si>
    <t>Tốc độ phản ứng và chất xúc tác</t>
  </si>
  <si>
    <t>Bộ dụng cụ thí nghiệm so sánh tốc độ của một phản ứng hóa học</t>
  </si>
  <si>
    <t>Bộ dụng cụ thí nghiệm về tốc độ của phản ứng hóa học</t>
  </si>
  <si>
    <t>Bộ dụng cụ thí nghiệm về ảnh hưởng của chất xúc tác</t>
  </si>
  <si>
    <t>Acid- Base- pH – Oxide- Muối</t>
  </si>
  <si>
    <t xml:space="preserve">Bộ dụng cụ và hóa chất Thí nghiệm của hydrochloric acid </t>
  </si>
  <si>
    <t xml:space="preserve">Bộ dụng cụ và hóa chất thí nghiệm của base </t>
  </si>
  <si>
    <t xml:space="preserve">Bộ dụng cụ và thí nghiệm đo pH </t>
  </si>
  <si>
    <t xml:space="preserve">Bộ dụng cụ và hóa chất Thí nghiệm của oxide </t>
  </si>
  <si>
    <t xml:space="preserve">Bộ dụng cụ và hóa chất thí nghiệm của muối </t>
  </si>
  <si>
    <t>Khối lượng riêng và áp suất</t>
  </si>
  <si>
    <t>Điện</t>
  </si>
  <si>
    <t>Nhiệt</t>
  </si>
  <si>
    <t>Bộ băng bó cho người gãy xương tay, xương chân</t>
  </si>
  <si>
    <t>Dụng cụ đo huyết áp</t>
  </si>
  <si>
    <t>Da và điều hoà thân nhiệt ở người</t>
  </si>
  <si>
    <t>Dụng cụ đo thân nhiệt</t>
  </si>
  <si>
    <t>Dụng cụ điều tra thành phần quần xã sinh vật</t>
  </si>
  <si>
    <t>MẪU VẬT, MÔ HÌNH</t>
  </si>
  <si>
    <t>Mẫu động vật ngâm trong lọ</t>
  </si>
  <si>
    <t xml:space="preserve">Mô hình cấu tạo cơ thể người </t>
  </si>
  <si>
    <t>MÔN CÔNG NGHỆ</t>
  </si>
  <si>
    <t>VÂT LIỆU, DỤNG CỤ CƠ KHÍ</t>
  </si>
  <si>
    <t>Bộ vật liệu cơ khí</t>
  </si>
  <si>
    <t>Bộ dụng cụ cơ khí</t>
  </si>
  <si>
    <t>Bộ thiết bị cơ khí cỡ nhỏ</t>
  </si>
  <si>
    <t>VÂT LIỆU, DỤNG CỤ ĐIỆN – ĐIỆN TỬ</t>
  </si>
  <si>
    <t>Bộ vật liệu điện</t>
  </si>
  <si>
    <t>Bộ dụng cụ điện</t>
  </si>
  <si>
    <t>Dụng cụ đo các đại lượng không điện.</t>
  </si>
  <si>
    <t>THIẾT BỊ CƠ BẢN</t>
  </si>
  <si>
    <t>THIẾT BỊ BẢO HỘ</t>
  </si>
  <si>
    <t>Găng tay bảo hộ lao động</t>
  </si>
  <si>
    <t>Bảo quản và chế biến thực phẩm</t>
  </si>
  <si>
    <t>Nuôi thủy sản</t>
  </si>
  <si>
    <t>Bản vẽ xây dựng</t>
  </si>
  <si>
    <t>MÔ HÌNH, MẪU VẬT</t>
  </si>
  <si>
    <t>Bộ dụng cụ chế biến món ăn không sử dụng nhiệt.</t>
  </si>
  <si>
    <t>Bộ dụng cụ tỉa hoa, trang trí món ăn.</t>
  </si>
  <si>
    <t xml:space="preserve">Thiết bị đo nhiệt độ nước </t>
  </si>
  <si>
    <t>MÔN TIN HỌC</t>
  </si>
  <si>
    <t>PHÒNG THỰC HÀNH TIN HỌC</t>
  </si>
  <si>
    <t>Máy chủ</t>
  </si>
  <si>
    <t>Thiết bị kết nối mạng và đường truyền Internet</t>
  </si>
  <si>
    <t>Bàn để máy tính, ghế ngồi</t>
  </si>
  <si>
    <t xml:space="preserve">Tủ lưu trữ </t>
  </si>
  <si>
    <t>Máy in Laser</t>
  </si>
  <si>
    <t>Thiết bị lưu trữ ngoài</t>
  </si>
  <si>
    <t>Bộ dụng cụ sửa chữa, bảo dưỡng máy tính cơ bản</t>
  </si>
  <si>
    <t>Bộ lưu điện</t>
  </si>
  <si>
    <t>Chủ đề: Mạng máy tính và Internet</t>
  </si>
  <si>
    <t>Switch/Hub</t>
  </si>
  <si>
    <t>Cáp mạng UTP</t>
  </si>
  <si>
    <t>Đầu bấm mạng</t>
  </si>
  <si>
    <t>MÔN GIÁO DỤC THỂ CHẤT</t>
  </si>
  <si>
    <t>Còi</t>
  </si>
  <si>
    <t>Thước dây</t>
  </si>
  <si>
    <t>Cờ lệnh thể thao</t>
  </si>
  <si>
    <t>Biển lật số</t>
  </si>
  <si>
    <t>Nấm thể thao</t>
  </si>
  <si>
    <t>Bơm</t>
  </si>
  <si>
    <t xml:space="preserve">Dây nhảy cá nhân </t>
  </si>
  <si>
    <t>Dây nhảy tập thể</t>
  </si>
  <si>
    <t>Bóng nhồi</t>
  </si>
  <si>
    <t>Dây kéo co</t>
  </si>
  <si>
    <t>THIẾT BỊ THEO CHỦ ĐỀ</t>
  </si>
  <si>
    <t>Ném bóng</t>
  </si>
  <si>
    <t>Quả bóng</t>
  </si>
  <si>
    <t>THIẾT BỊ THEO CHỦ ĐỀ TỰ CHỌN</t>
  </si>
  <si>
    <t>* Chỉ trang bị những dụng cụ tương ứng, phù hợp với môn thể thao được nhà trường lựa chọn</t>
  </si>
  <si>
    <t>Bóng đá</t>
  </si>
  <si>
    <t>Quả bóng đá</t>
  </si>
  <si>
    <t>Cầu môn</t>
  </si>
  <si>
    <t>Bóng rổ</t>
  </si>
  <si>
    <t>Quả bóng rổ</t>
  </si>
  <si>
    <t>Cột, bảng bóng rổ</t>
  </si>
  <si>
    <t>Bóng chuyền</t>
  </si>
  <si>
    <t>Cầu lông</t>
  </si>
  <si>
    <t>Quả cầu lông</t>
  </si>
  <si>
    <t>Đá cầu</t>
  </si>
  <si>
    <t>Quả cầu đá</t>
  </si>
  <si>
    <t>Thảm xốp</t>
  </si>
  <si>
    <t>Gậy</t>
  </si>
  <si>
    <t>MÔN ÂM NHẠC</t>
  </si>
  <si>
    <t>Nhạc cụ thể hiện tiết tấu</t>
  </si>
  <si>
    <t>Trống nhỏ</t>
  </si>
  <si>
    <t>Song loan</t>
  </si>
  <si>
    <t>Thanh phách</t>
  </si>
  <si>
    <t>Triangle</t>
  </si>
  <si>
    <t>Tambourine</t>
  </si>
  <si>
    <t>Bells Instrument</t>
  </si>
  <si>
    <t>Maracas</t>
  </si>
  <si>
    <t>Woodblock</t>
  </si>
  <si>
    <t>Nhạc cụ thể hiện giai điệu, hoà âm</t>
  </si>
  <si>
    <t>Kèn phím</t>
  </si>
  <si>
    <t>Recorder</t>
  </si>
  <si>
    <t>Xylophone</t>
  </si>
  <si>
    <t>Ukulele</t>
  </si>
  <si>
    <t>Electric keyboard (đàn phím điện tử)</t>
  </si>
  <si>
    <t>Thiết bị dùng chung cho các nội dung</t>
  </si>
  <si>
    <t>MÔN MỸ THUẬT</t>
  </si>
  <si>
    <t>THIẾT BỊ DÙNG CHUNG (trang bị cho một phòng học bộ môn)</t>
  </si>
  <si>
    <t>Máy chiếu (hoặc Màn hình hiển thị)</t>
  </si>
  <si>
    <t>Đèn chiếu sáng</t>
  </si>
  <si>
    <t>Giá để mẫu vẽ và dụng cụ học tập</t>
  </si>
  <si>
    <t>Bàn, ghế học mĩ thuật</t>
  </si>
  <si>
    <t>Bục, bệ</t>
  </si>
  <si>
    <t>Mẫu vẽ</t>
  </si>
  <si>
    <t>Giá vẽ (3 chân hoặc chữ A)</t>
  </si>
  <si>
    <t>Bảng vẽ</t>
  </si>
  <si>
    <t>Bút lông</t>
  </si>
  <si>
    <t>Bảng pha màu</t>
  </si>
  <si>
    <t>Ống rửa bút</t>
  </si>
  <si>
    <t>Lô đồ họa (tranh in)</t>
  </si>
  <si>
    <t>Màu Goát (Gouache colour)</t>
  </si>
  <si>
    <t>Đất nặn</t>
  </si>
  <si>
    <t>MÔN HOẠT ĐỘNG TRẢI NGHIỆM, HƯỚNG NGHIỆP</t>
  </si>
  <si>
    <t>Bộ học liệu điện tử hỗ trợ giáo viên</t>
  </si>
  <si>
    <t>x</t>
  </si>
  <si>
    <t>Chiếc</t>
  </si>
  <si>
    <t>Bộ</t>
  </si>
  <si>
    <t>Cái</t>
  </si>
  <si>
    <t>Tờ</t>
  </si>
  <si>
    <t>hộp</t>
  </si>
  <si>
    <t>Hộp</t>
  </si>
  <si>
    <t>Dây</t>
  </si>
  <si>
    <t>Đôi</t>
  </si>
  <si>
    <t>gam</t>
  </si>
  <si>
    <t>ml</t>
  </si>
  <si>
    <t>lít</t>
  </si>
  <si>
    <t xml:space="preserve">Cái </t>
  </si>
  <si>
    <t>Mét</t>
  </si>
  <si>
    <t>Quả</t>
  </si>
  <si>
    <t>Cuộn</t>
  </si>
  <si>
    <t>Tấm</t>
  </si>
  <si>
    <t>Cặp</t>
  </si>
  <si>
    <t>Cây</t>
  </si>
  <si>
    <t>Tổng</t>
  </si>
  <si>
    <t>Dùng cho lớp 6</t>
  </si>
  <si>
    <t>Dùng cho lớp 6,7</t>
  </si>
  <si>
    <t>Dùng cho lớp 7</t>
  </si>
  <si>
    <t>Dùng cho lớp 8</t>
  </si>
  <si>
    <t>Dùng cho lớp 6,7, 8, 9</t>
  </si>
  <si>
    <t>Dùng cho lớp 6, 7, 8, 9</t>
  </si>
  <si>
    <t>Dùng cho lớp 6,7,8,9</t>
  </si>
  <si>
    <t>Dùng cho lớp 6, 9</t>
  </si>
  <si>
    <t>Dùng cho lớp 6, 7</t>
  </si>
  <si>
    <t>Dùng cho lớp 7, 8, 9</t>
  </si>
  <si>
    <t>Dùng cho lớp 6, 7, 8, 9 (Có thể sử dụng thiết bị dùng chung)</t>
  </si>
  <si>
    <t>Dùng cho lớp 6;7;8; 9</t>
  </si>
  <si>
    <t>Bảng phụ</t>
  </si>
  <si>
    <t>MÔN TIẾNG VIỆT</t>
  </si>
  <si>
    <t>HÌNH HỌC VÀ ĐO LƯỜNG</t>
  </si>
  <si>
    <t>Thiết bị vẽ bảng trong dạy học toán</t>
  </si>
  <si>
    <t>SỐ VÀ PHÉP TÍNH</t>
  </si>
  <si>
    <t>Bộ thiết bị vẽ bảng trong dạy học hình học</t>
  </si>
  <si>
    <t>THỐNG KÊ VÀ XÁC SUẤT</t>
  </si>
  <si>
    <t>Bộ thiết bị dạy học yếu tố xác suất</t>
  </si>
  <si>
    <t>Bộ thiết bị hình học dạy phân số</t>
  </si>
  <si>
    <t>Bộ thiết bị hình học thực hành phân số</t>
  </si>
  <si>
    <t>Bộ thiết bị dạy hình phẳng và hình khối</t>
  </si>
  <si>
    <t>Đầu đĩa</t>
  </si>
  <si>
    <t>Bộ học liệu bằng tranh</t>
  </si>
  <si>
    <t>Bộ học liệu điện tử</t>
  </si>
  <si>
    <t>MÔN ĐẠO ĐỨC</t>
  </si>
  <si>
    <t>Chủ đề : Yêu nước</t>
  </si>
  <si>
    <t>Chủ đề : Trách nhiệm</t>
  </si>
  <si>
    <t>Chủ đề : Kĩ năng tự bảo vệ</t>
  </si>
  <si>
    <t>Chủ đề : Hoạt động tiêu dùng</t>
  </si>
  <si>
    <t>Bộ thẻ về mệnh giá các đồng tiền Việt Nam</t>
  </si>
  <si>
    <t>MÔN TỰ NHIÊN VÀ XÃ HỘI</t>
  </si>
  <si>
    <t>Chủ đề 6: Trái Đất và bầu trời</t>
  </si>
  <si>
    <t>Quả địa cầu</t>
  </si>
  <si>
    <t>Bản đồ Địa lí tự nhiên Việt Nam (Dành cho Tiểu học)</t>
  </si>
  <si>
    <t>Bản đồ các nước và lãnh thổ trên thế giới</t>
  </si>
  <si>
    <t>Chủ đề : NHỮNG QUỐC GIA ĐẦU TIÊN TRÊN LÃNH THỔ VIỆT NAM</t>
  </si>
  <si>
    <t>Tranh/ ảnh: Nhà nước Văn Lang - Âu Lạc</t>
  </si>
  <si>
    <t>Tranh/ ảnh: Hiện vật khảo cổ học của Phù Nam</t>
  </si>
  <si>
    <t>Tranh/ ảnh: Đền tháp Champa</t>
  </si>
  <si>
    <t>Chủ đề : XÂY DỰNG VÀ BẢO VỆ ĐẤT NƯỚC VIỆT NAM</t>
  </si>
  <si>
    <t>Tranh/ảnh: Cách mạng tháng Tám năm 1945</t>
  </si>
  <si>
    <t>Tranh/ ảnh: Chiến dịch Điện Biên Phủ năm 1954</t>
  </si>
  <si>
    <t>Tranh/ ảnh: Chiến dịch Hồ Chí Minh năm 1975</t>
  </si>
  <si>
    <t>Lược đồ chiến thắng Chi Lăng</t>
  </si>
  <si>
    <t>Lược đồ chiến dịch Điện Biên Phủ năm 1954</t>
  </si>
  <si>
    <t>Lược đồ chiến dịch Hồ Chí Minh năm 1975</t>
  </si>
  <si>
    <t>Chủ đề: CÁC NƯỚC LÁNG GIỀNG</t>
  </si>
  <si>
    <t>Bản đồ tự nhiên Trung Quốc</t>
  </si>
  <si>
    <t>Bản đồ tự nhiên nước Lào</t>
  </si>
  <si>
    <t>Bản đồ tự nhiên nước Campuchia</t>
  </si>
  <si>
    <t>Bản đồ Hành chính - Chính trị Đông Nam Á</t>
  </si>
  <si>
    <t>MẪU VẬT/ MÔ HÌNH</t>
  </si>
  <si>
    <t>HỌC LIỆU ĐIỆN TỬ</t>
  </si>
  <si>
    <t>MÔN KHOA HỌC</t>
  </si>
  <si>
    <t>Tranh, ảnh</t>
  </si>
  <si>
    <t>Chất</t>
  </si>
  <si>
    <t>Năng lượng</t>
  </si>
  <si>
    <t>Thực vật và động vật</t>
  </si>
  <si>
    <t>Dụng cụ</t>
  </si>
  <si>
    <t>Thiết bị phòng học bộ môn</t>
  </si>
  <si>
    <t>Hệ thống điện</t>
  </si>
  <si>
    <t>Tủ lưu trữ</t>
  </si>
  <si>
    <t>Bộ lắp ghép mô hình kĩ thuật</t>
  </si>
  <si>
    <t>Bộ dụng cụ thủ công</t>
  </si>
  <si>
    <t>Bộ dụng cụ chăm sóc hoa, cây cảnh</t>
  </si>
  <si>
    <t>Máy thu thanh</t>
  </si>
  <si>
    <t>Ti vi</t>
  </si>
  <si>
    <t>Tranh ảnh</t>
  </si>
  <si>
    <t>Dây nhảy cá nhân</t>
  </si>
  <si>
    <t>Tư thế và kĩ năng vận động cơ bản</t>
  </si>
  <si>
    <t>Bài thể dục</t>
  </si>
  <si>
    <t>Nhạc cụ thể hiện giai điệu</t>
  </si>
  <si>
    <t>Handbells</t>
  </si>
  <si>
    <t>Bảng vẽ cá nhân</t>
  </si>
  <si>
    <t>Bục đặt mẫu</t>
  </si>
  <si>
    <t>Các hình khối cơ bản</t>
  </si>
  <si>
    <t>Kẹp giấy</t>
  </si>
  <si>
    <t>Bảng pha màu (Palet)</t>
  </si>
  <si>
    <t>Xô đựng nước</t>
  </si>
  <si>
    <t>Tạp dề</t>
  </si>
  <si>
    <t>Bộ công cụ thực hành với đất nặn</t>
  </si>
  <si>
    <t>TRANH ẢNH PHỤC VỤ KIẾN THỨC CƠ BẢN (trang bị cho một phòng học bộ môn)</t>
  </si>
  <si>
    <t>Tranh về màu sắc</t>
  </si>
  <si>
    <t>Hoa văn, họa tiết dân tộc</t>
  </si>
  <si>
    <t>MÔN HOẠT ĐỘNG TRẢI NGHIỆM</t>
  </si>
  <si>
    <t>Hoạt động hướng vào bản thân</t>
  </si>
  <si>
    <t>Bộ thẻ các gương mặt cảm xúc cơ bản</t>
  </si>
  <si>
    <t xml:space="preserve">Hoạt động hướng đến xã hội </t>
  </si>
  <si>
    <t>Bộ thẻ Gia đình em</t>
  </si>
  <si>
    <t>Hoạt động hướng nghiệp</t>
  </si>
  <si>
    <t>Bộ dụng cụ lều trại</t>
  </si>
  <si>
    <t>Hệ thống</t>
  </si>
  <si>
    <t>Tổng cộng</t>
  </si>
  <si>
    <t>Tổng số lượng</t>
  </si>
  <si>
    <t>I</t>
  </si>
  <si>
    <t>A</t>
  </si>
  <si>
    <t>B</t>
  </si>
  <si>
    <t>II</t>
  </si>
  <si>
    <t>III</t>
  </si>
  <si>
    <t>Tổng hợp</t>
  </si>
  <si>
    <t>GV sử dụng khi vẽ bảng trong dạy học Toán.</t>
  </si>
  <si>
    <t>01 chiếc thước thẳng dài tối thiểu 500mm, độ chia nhỏ nhất là 1mm, được làm bằng nhựa/gỗ hoặc vật liệu khác có độ cứng tương đương, không cong vênh, màu sắc tươi sáng, an toàn với người sử dụng. Vạch kẻ trên thước thẳng, màu chữ và kẻ vạch trên thước tương phản với màu thước để dễ đọc số.</t>
  </si>
  <si>
    <t>Sở Giáo dục và Đào tạo</t>
  </si>
  <si>
    <t>Bộ tranh về Các nhóm nghề cơ bản</t>
  </si>
  <si>
    <t>Sáo trúc</t>
  </si>
  <si>
    <t>ĐỊNH HƯỚNG CÔNG NGHIỆP</t>
  </si>
  <si>
    <t>Bộ công cụ phát triển ứng dụng dựa trên vi điều khiển.</t>
  </si>
  <si>
    <t>Mô hình, mẫu vật</t>
  </si>
  <si>
    <t>Bộ thực hành lắp mạch điện gia đình</t>
  </si>
  <si>
    <t>Bộ dụng cụ vẽ kĩ thuật</t>
  </si>
  <si>
    <t>ĐỊNH HƯỚNG NÔNG NGHIỆP</t>
  </si>
  <si>
    <t>Thiết bị đo pH</t>
  </si>
  <si>
    <t>Cân kỹ thuật</t>
  </si>
  <si>
    <t>Thiết bị đo nồng độ oxy hòa tan trong nước</t>
  </si>
  <si>
    <t>Thiết bị đo hàm lượng amoni trong nước</t>
  </si>
  <si>
    <t>Máy hút chân không mini</t>
  </si>
  <si>
    <t>Thiết bị đo độ mặn</t>
  </si>
  <si>
    <t>Kính lúp cầm tay</t>
  </si>
  <si>
    <t>Ống đong hình trụ 100ml</t>
  </si>
  <si>
    <t>Cốc thủy tinh 250ml</t>
  </si>
  <si>
    <t>Bộ chày cối sứ</t>
  </si>
  <si>
    <t>Rây</t>
  </si>
  <si>
    <t>Phễu lọc thủy tinh cuống ngắn</t>
  </si>
  <si>
    <t>Đèn cồn thí nghiệm</t>
  </si>
  <si>
    <t>Muỗng đốt hóa chất</t>
  </si>
  <si>
    <t>Kẹp đốt hóa chất</t>
  </si>
  <si>
    <t>Bộ dụng cụ ghép cây</t>
  </si>
  <si>
    <t>Bộ trồng cây thủy canh tĩnh</t>
  </si>
  <si>
    <t>MÔN SINH HỌC</t>
  </si>
  <si>
    <t>Cốc thủy tinh loại 250ml</t>
  </si>
  <si>
    <t>Dao cắt tiêu bản</t>
  </si>
  <si>
    <t>Ethanol 96°</t>
  </si>
  <si>
    <t>Lam kính</t>
  </si>
  <si>
    <t>Lamen</t>
  </si>
  <si>
    <t>Kim mũi mác</t>
  </si>
  <si>
    <t>Cối, chày sứ</t>
  </si>
  <si>
    <t>Đĩa Petri</t>
  </si>
  <si>
    <t>Panh kẹp</t>
  </si>
  <si>
    <t>Pipet</t>
  </si>
  <si>
    <t>Giấy thấm</t>
  </si>
  <si>
    <t>Bộ đồ mổ</t>
  </si>
  <si>
    <t>Bình tia nước</t>
  </si>
  <si>
    <t>Pipet nhựa</t>
  </si>
  <si>
    <t>Đĩa đồng hồ</t>
  </si>
  <si>
    <t>Lọ kèm ống nhỏ giọt</t>
  </si>
  <si>
    <t>Lọ có nút nhám</t>
  </si>
  <si>
    <t>Quả bóp cao su</t>
  </si>
  <si>
    <t>Bút viết kính</t>
  </si>
  <si>
    <t>Máy cất nước 1 lần</t>
  </si>
  <si>
    <t>Tủ hút</t>
  </si>
  <si>
    <t>Tủ bảo quản kính hiển vi</t>
  </si>
  <si>
    <t>Tủ bảo quản hóa chất</t>
  </si>
  <si>
    <t>Cảm biến độ pH</t>
  </si>
  <si>
    <t>Cảm biến độ ẩm</t>
  </si>
  <si>
    <t>Cấu tạo của tế bào động vật và tế bào thực vật</t>
  </si>
  <si>
    <t>Cấu tạo của tim</t>
  </si>
  <si>
    <t>Mô hình cấu trúc DNA</t>
  </si>
  <si>
    <t>Bộ thí nghiệm xác định thành phần hóa học của tế bào</t>
  </si>
  <si>
    <t>Bộ thí nghiệm quan sát cấu trúc tế bào</t>
  </si>
  <si>
    <t>Bộ thí nghiệm làm tiêu bản về quá trình nguyên phân và giảm phân</t>
  </si>
  <si>
    <t>Bộ thí nghiệm thực hành phương pháp nghiên cứu vi sinh vật và sản phẩm ứng dụng</t>
  </si>
  <si>
    <t>Bộ thiết bị khảo sát một số dữ liệu khi trồng cây</t>
  </si>
  <si>
    <t>Bộ thiết bị khảo sát định tính sự trao đổi nước ở cơ thể thực vật</t>
  </si>
  <si>
    <t>Bộ thiết bị quan sát lục lạp và tách chiết các sắc tố trong lá cây</t>
  </si>
  <si>
    <t>Bộ thiết bị thí nghiệm về sự hình thành tinh bột</t>
  </si>
  <si>
    <t>Bộ thiết bị đo oxygen trong quá trình quang hợp</t>
  </si>
  <si>
    <t>Bộ thiết bị khảo sát khả năng hô hấp ở thực vật</t>
  </si>
  <si>
    <t>Bộ thiết bị khảo sát các chỉ số của hệ tuần hoàn</t>
  </si>
  <si>
    <t>Bộ thiết bị tìm hiểu cấu trúc và hoạt động của tim</t>
  </si>
  <si>
    <t>Bộ thí nghiệm tách chiết DNA</t>
  </si>
  <si>
    <t>Bộ thiết bị thí nghiệm làm tiêu bản quan sát đột biến trên tiêu bản cố định và tạm thời</t>
  </si>
  <si>
    <t>Bộ thiết bị khảo sát đặc trưng cơ bản của quần thể, quần xã</t>
  </si>
  <si>
    <t>Bộ thiết bị đo chỉ tiêu môi trường trong hệ sinh thái</t>
  </si>
  <si>
    <t>HÓA CHẤT</t>
  </si>
  <si>
    <t>Bộ hóa chất xác định thành phần hóa học của tế bào</t>
  </si>
  <si>
    <t>Bộ hóa chất làm tiêu bản, quan sát cấu trúc tế bào</t>
  </si>
  <si>
    <t>Bộ hóa chất xác định ảnh hưởng của các yếu tố đến hoạt tính enzyme</t>
  </si>
  <si>
    <t>Bộ hóa chất làm tiêu bản NST, quan sát nguyên phân, giảm phân</t>
  </si>
  <si>
    <t>Bộ hóa chất thực hành phương pháp nghiên cứu vi sinh vật</t>
  </si>
  <si>
    <t>Bộ hóa chất tách chiết sắc tố trong lá cây và sự hình thành tinh bột.</t>
  </si>
  <si>
    <t>Dung dịch dinh dưỡng</t>
  </si>
  <si>
    <t>NaCl 0.65%</t>
  </si>
  <si>
    <t>Bộ hóa chất tách chiết DNA</t>
  </si>
  <si>
    <t>Ethanol 96%</t>
  </si>
  <si>
    <t>MÔN HÓA HỌC</t>
  </si>
  <si>
    <t>Tủ đựng hóa chất</t>
  </si>
  <si>
    <t>Bộ thiết bị dạy học điện tử, mô phỏng môn Hóa học</t>
  </si>
  <si>
    <t>Bộ dụng cụ đo các đại lượng không điện</t>
  </si>
  <si>
    <t>Thí nghiệm phản ứng thủy phân celulose (băng/đĩa/phần mềm...)</t>
  </si>
  <si>
    <t>Thí nghiệm phần ứng thủy phân tinh bột (băng/đĩa/phần mềm...)</t>
  </si>
  <si>
    <t>Cốc thủy tinh 100ml</t>
  </si>
  <si>
    <t>Ống nghiệm có nhánh</t>
  </si>
  <si>
    <t>Lọ thủy tinh miệng hẹp kèm ống hút nhỏ giọt</t>
  </si>
  <si>
    <t>Lọ thủy tinh miệng rộng</t>
  </si>
  <si>
    <t>Ống hút nhỏ giọt</t>
  </si>
  <si>
    <t>Ống dẫn thủy tinh các loại</t>
  </si>
  <si>
    <t>Bình cầu không nhánh đáy tròn</t>
  </si>
  <si>
    <t>Bình cầu không nhánh đáy bằng</t>
  </si>
  <si>
    <t>Bình cầu có nhánh</t>
  </si>
  <si>
    <t>Phễu chiết hình quả lê</t>
  </si>
  <si>
    <t>Phễu lọc thủy tinh cuống dài</t>
  </si>
  <si>
    <t>Thìa xúc hoá chất</t>
  </si>
  <si>
    <t>Miếng kính mỏng</t>
  </si>
  <si>
    <t>Bình Kíp tiêu chuẩn</t>
  </si>
  <si>
    <t>Bộ dụng cụ thí nghiệm phân tích thể tích</t>
  </si>
  <si>
    <t>Kiềng 3 chân</t>
  </si>
  <si>
    <t>Lưới tản nhiệt</t>
  </si>
  <si>
    <t>Nút cao su không có lỗ các loại</t>
  </si>
  <si>
    <t>Nút cao su có lỗ các loại</t>
  </si>
  <si>
    <t>Ống dẫn</t>
  </si>
  <si>
    <t>Kẹp đốt hóa chất cỡ nhỏ</t>
  </si>
  <si>
    <t>Panh gắp hóa chất</t>
  </si>
  <si>
    <t>Bình xịt tia nước</t>
  </si>
  <si>
    <t>Khay đựng dụng cụ, hóa chất</t>
  </si>
  <si>
    <t>Nhiệt kế rượu màu</t>
  </si>
  <si>
    <t>Giấy quỳ tím</t>
  </si>
  <si>
    <t>Giấy pH</t>
  </si>
  <si>
    <t>Dũa 3 cạnh</t>
  </si>
  <si>
    <t>Chậu nhựa</t>
  </si>
  <si>
    <t>Áo khoác phòng thí nghiệm</t>
  </si>
  <si>
    <t>Kính bảo vệ mắt không màu</t>
  </si>
  <si>
    <t>Bình sục khí Drechsel</t>
  </si>
  <si>
    <t>Mặt kính đồng hồ</t>
  </si>
  <si>
    <t>Bộ thí nghiệm về nguồn điện hóa học</t>
  </si>
  <si>
    <t>Bột sắt Fe, loại mịn có màu trắng xám</t>
  </si>
  <si>
    <t>Băng magnesium (Mg)</t>
  </si>
  <si>
    <t>Nhôm lá (Al)</t>
  </si>
  <si>
    <t>Nhôm bột, loại mịn màu trắng bạc</t>
  </si>
  <si>
    <t>Đồng vụn (Cu)</t>
  </si>
  <si>
    <t>Đồng lá (Cu)</t>
  </si>
  <si>
    <t>Kẽm viên (Zn)</t>
  </si>
  <si>
    <t>Lưu huỳnh bột (S)</t>
  </si>
  <si>
    <t>Sodium hydroxide (NaOH)</t>
  </si>
  <si>
    <t>Hydrochloric acid 37% (HCl)</t>
  </si>
  <si>
    <t>Potassium iodide (KI)</t>
  </si>
  <si>
    <t>Sodium floride (NaF)</t>
  </si>
  <si>
    <t>Sodium bromide (NaBr)</t>
  </si>
  <si>
    <t>Sodium iodide (NaI)</t>
  </si>
  <si>
    <t>Hydropeoxide 30% (H2O2)</t>
  </si>
  <si>
    <t>Phenolphtalein</t>
  </si>
  <si>
    <t>Ethanal (C2H4O)</t>
  </si>
  <si>
    <t>MÔN VẬT LÝ</t>
  </si>
  <si>
    <t>Bộ thiết bị đo kĩ thuật số tích hợp</t>
  </si>
  <si>
    <t>Bộ thiết bị dạy học điện tử, mô phỏng môn Vật lí</t>
  </si>
  <si>
    <t>Giá thí nghiệm</t>
  </si>
  <si>
    <t>Hộp quả treo</t>
  </si>
  <si>
    <t>Lò xo</t>
  </si>
  <si>
    <t>Thiết bị đo độ dịch chuyển, tốc độ, vận tốc</t>
  </si>
  <si>
    <t>Thiết bị đo vận tốc và gia tốc của vật rơi tự do</t>
  </si>
  <si>
    <t>Thiết bị đo gia tốc</t>
  </si>
  <si>
    <t>Thiết bị tổng hợp hai lực đồng quy và song song</t>
  </si>
  <si>
    <t>Thiết bị khảo sát động lượng</t>
  </si>
  <si>
    <t>Thiết bị khảo sát năng lượng trong va chạm</t>
  </si>
  <si>
    <t>Thiết bị chứng minh định luật Hooke</t>
  </si>
  <si>
    <t>Con lắc lò xo, con lắc đơn.</t>
  </si>
  <si>
    <t>Thiết bị đo tần số sóng âm</t>
  </si>
  <si>
    <t>Thiết bị giao thoa sóng nước</t>
  </si>
  <si>
    <t>Thiết bị tạo sóng dừng</t>
  </si>
  <si>
    <t>Thiết bị đo tốc độ truyền âm</t>
  </si>
  <si>
    <t xml:space="preserve">Thiết bị thí nghiệm điện tích </t>
  </si>
  <si>
    <t>Thiết bị khảo sát nguồn điện</t>
  </si>
  <si>
    <t>Thiết bị khảo sát nội năng</t>
  </si>
  <si>
    <t>Thiết bị khảo sát truyền nhiệt lượng</t>
  </si>
  <si>
    <t>Thiết bị đo nhiệt dung riêng</t>
  </si>
  <si>
    <t>Thiết bị chứng minh định luật Boyle</t>
  </si>
  <si>
    <t>Thiết bị chứng minh định luật Charles</t>
  </si>
  <si>
    <t xml:space="preserve">Thiết bị tạo từ phổ </t>
  </si>
  <si>
    <t>Thiết bị xác định hướng của lực từ</t>
  </si>
  <si>
    <t>Thiết bị đo cảm ứng từ</t>
  </si>
  <si>
    <t>Thiết bị cảm ứng điện từ</t>
  </si>
  <si>
    <t>Thiết bị khảo sát đoạn mạch điện xoay chiều</t>
  </si>
  <si>
    <t>Thiết bị khảo sát dòng điện qua diode</t>
  </si>
  <si>
    <t>Thiết bị khảo sát dòng quang điện</t>
  </si>
  <si>
    <t>Sơ đồ quy trình và cấu trúc một báo cáo nghiên cứu khoa học</t>
  </si>
  <si>
    <t>Sơ đồ quy trình tiến hành sân khấu hoá một tác phẩm văn học</t>
  </si>
  <si>
    <t>Ống</t>
  </si>
  <si>
    <t>Bản vẽ chi tiết</t>
  </si>
  <si>
    <t>Bản vẽ lắp</t>
  </si>
  <si>
    <t>Động cơ xăng 4 kỳ và Động cơ xăng 2 kỳ</t>
  </si>
  <si>
    <t>Hệ thống bôi trơn và hệ thống làm mát</t>
  </si>
  <si>
    <t>Cấu tạo của Ô tô</t>
  </si>
  <si>
    <t>Sơ đồ mạch xử lý tín hiệu điện tử tương tự</t>
  </si>
  <si>
    <t>Sơ đồ mạch xử lý tín hiệu điện tử số</t>
  </si>
  <si>
    <t>Bộ dụng cụ lao động sân trường</t>
  </si>
  <si>
    <t>TRANH ĐIỆN TỬ/ PHẦN MỀM</t>
  </si>
  <si>
    <t>Đại số và Giải tích</t>
  </si>
  <si>
    <t>Hình học và đo lường</t>
  </si>
  <si>
    <t>Thống kê và Xác suất</t>
  </si>
  <si>
    <t xml:space="preserve">Bộ thiết dạy học về hình chóp, hình chóp cụt, hình lăng trụ </t>
  </si>
  <si>
    <t>Thể hiện sơ đồ cấu tạo và nguyên lý hoạt động của động cơ xăng 4 kỳ và động cơ xăng 2 kỳ.
 Tranh có kích thước (790x540)mm, dung sai 10mm, in offset 4 màu trên giấy couche có định lượng 200g/m2, cán láng OPP mờ (có thể thay thế bằng tranh/ ảnh điện tử).</t>
  </si>
  <si>
    <t>Bộ tranh gồm 2 tờ: mỗi tờ mô tả sơ đồ cấu tạo, nguyên lý làm việc của: (1) Hệ thống bôi trơn; (2) Hệ thống làm mát động cơ trên ô tô;
 Tranh có kích thước (790x540)mm, dung sai 10mm, in offset 4 màu trên giấy couche có định lượng 200g/m2, cán láng OPP mờ (có thể thay thế bằng tranh/ ảnh điện tử).</t>
  </si>
  <si>
    <t>MÔN GDKT&amp;PL</t>
  </si>
  <si>
    <t>Tranh thể hiện sơ đồ mô phỏng vể các chủ thể tham gia trong nền kính tế và vai trò của các chủ thể tham gia trong nền kinh tế</t>
  </si>
  <si>
    <t>Tranh thể hiện sơ đồ các loại hình thị trường cơ bản</t>
  </si>
  <si>
    <t>Tranh thể hiện sơ đồ mô phỏng một số loại thuế phổ biến</t>
  </si>
  <si>
    <t>Tranh gồm 2 tờ, nội dung phản ảnh sơ đồ: 
 - Các chủ thể kinh tế cơ bản tham gia trong nền kinh tế: 
 + Người sản xuất (gồm các nhà sản xuất, đầu tư, kinh doanh hàng hóa, dịch vụ); 
 + Người tiêu dùng (những người mua hàng hóa, dịch vụ trên thị trường đề thỏa mãn nhu cầu tiêu dùng); 
 + Các chủ thể trung gian trong thị trường (những cá nhân, tổ chức đảm nhiệm vai trò cầu nối giữa các chủ thể sản xuất, tiêu dùng hàng hóa, dịch vụ trên thị trường); 
 + Nhà nước. 
 - Vai trò của các chủ thể tham gia thị trường (trong đó Nhà nước đặt ở vị trí trung tâm): 
 + Người sản xuất (người trực tiếp tạo ra của cái vật chất, sản phẩm cho xã hội để phục vụ tiêu dùng);
 + Người tiêu dùng (là động lực quan trọng của sự phát triển sản xuất, ảnh hưởng trực tiếp tới sản xuất); 
 + Các chủ thể trung gian trong thị trường (kết nối, thông tin trong các quan hệ mua, bán); 
 + Nhà nước (vai trò quản lý nhà nước về kinh tế đồng thời thực hiệnn nhũng biện pháp để khắc phục những khuyết tật của thị trường).
 Tranh có kích thước (790x1090) mm, in offset 4 màu trên giấy couche đỉnh lượng 200g/m2, cán láng OPP mờ (có thể thay thế bằng tranh/ ảnh điện tử).</t>
  </si>
  <si>
    <t>Tranh gồm 1 tờ, nội dung phản ánh sơ đồ các loại hình thị trường cơ bản gồm: 
 - Căn cứ theo đối tượng trao đổi, mua bán cụ thể, có: thị trường hàng hóa, thị trường dịch vụ; 
 - Căn cứ vào phạm vi các quan hệ, có : thị trường trong nước, thị trường thế giới; 
 - Căn cứ vào vai trò của các yếu tố được trao đổi, mua bán, có: thị trường tư liệu tiêu dùng; thị trường tư liệu sản xuất; 
 - Căn cứ vào tính chất và cơ chế vận hành có: thị trường tự do; thị trường có điều tiết; thị trường cạnh tranh hoàn hảo, thị trường cạnh tranh không hoàn hảo (độc quyền).
 Tranh có kích thước (790x1090) mm, in offset 4 màu trên giấy couche định lượng 200g/m2, cán láng OPP mờ (có thể thay thế bằng tranh/ ảnh điện tử).</t>
  </si>
  <si>
    <t>Tranh gồm 1 tờ, có hình rõ nét, đẹp, màu sắc rõ minh hoạ sơ đồ một số loại thuế phổ biến: 
 - Thuế trực thu: Thuế thu nhập doanh nghiệp;
 - Thuế thu nhập cá nhân; Thuế sử dụng đất; 
 - Thuế gián thu: Thuế giá trị gia tăng; Thuế tiêu thụ đặc biệt; Thuế xuất nhập khẩu; Thuế tài nguyên; Thuế môn bài.
 Tranh có kích thước (790x1090) mm, in offset 4 màu trên giấy couche định lượng 200g/m2, cán láng OPP mờ (có thể thay thế bằng tranh/ ảnh điện tử);</t>
  </si>
  <si>
    <t>Tranh thể hiện sơ đồ một số dịch vụ tín dụng cơ bản</t>
  </si>
  <si>
    <t>Tranh gồm 1 tờ, có hình rõ nét, đẹp, màu sắc sinh động, thể hiện sơ đồ một số dịch vụ tín dụng cơ bản trong nền kinh tế và đặc điểm của chúng:
 - Tín dụng ngân hàng 
 + Là mối quan hệ vay mượn giữa ngân hàng và các cá nhân hay doanh nghiệp dưới dạng hợp đồng tín dụng; 
 + Chủ thể là Ngân hàng (trung gian giữa người cần vốn và người có vốn), các cá nhân hoặc doanh nghiệp). 
 - Tín dụng thương mại 
 + Là mối quan hệ vay mượn hàng hóa giữa những người kinh doanh sản xuất với nhau; 
 + Chủ thể là các doanh nghiệp với nhau và thường không có người trung gian).
 Tranh có kích thước (790x1090) mm, in offset 4 màu trên giấy couche đỉnh lượng 200g/m2, cán láng OPP mờ (có thể thay thế bằng tranh/ ảnh điện tử).</t>
  </si>
  <si>
    <t>Tranh thể hiện sơ đồ các bước lập kế hoạch tài chính cá nhân</t>
  </si>
  <si>
    <t>- Tranh thể hiện sơ đồ hệ thống chính trị Việt Nam. 
 - Sơ đồ tổ chức bộ máy nhà nước ở Việt Nam.</t>
  </si>
  <si>
    <t>Video/clip về nguyên tắc tổ chức và hoạt động của bộ máy Nhà nước CHXHCN Việt Nam theo Hiến pháp mới</t>
  </si>
  <si>
    <t>Tranh mô phỏng hệ thống pháp luật và văn bản pháp luật Việt Nam theo luật mới</t>
  </si>
  <si>
    <t>USB Bộ tranh điện tử GDKT - PHÁP LUẬT 10</t>
  </si>
  <si>
    <t>USB Học liệu điện tử GDKT - PHÁP LUẬT THPT</t>
  </si>
  <si>
    <t>Tranh gồm 1 tờ có hình rẽ nét, đẹp, màu sắc sinh động, thể hiện cụ thể bằng sơ đồ tuần tự các bước lập kế hoạch tài chính cá nhân (theo chiều có mũi tên đi xuống):
 (1) Thiết lập mục tiêu cá nhân; 
 (2) Kiểm tra lại tình hình tài chính; 
 (3) Xác định thói quan chi tiêu; 
 (4) Dự tính các nguồn thu nhập; 
 (5) Xác định thời gian hoàn thành;
 (6) Lên chiến lược thực hiện mục tiêu;
 (7) Cam kết và thực hiện mục tiêu.
 Tranh có kích thước (790x1090) mm, in offset 4 màu trên giấy couche định lượng 200g/m2, cán láng OPP mờ (có thể thay thế bằng tranh/ ảnh điện tử).</t>
  </si>
  <si>
    <t>Tranh gồm 1 tờ, nội dung tranh phản ánh rõ: 
 - Sơ đồ hệ thống chính trị ở Việt Nam; 
 - Sơ đồ tổ chức bộ máy nhà nước ở Việt Nam theo Hiến pháp 2013.
 Tranh có kích thước (790x1090) mm, in offset 4 màu trên giấy couche định lượng 200g/m2, cán láng OPP mờ (có thể thay thế bằng tranh/ ảnh điện tử).</t>
  </si>
  <si>
    <t>Video/clip hình ảnh thực tế, minh họa nguyên tắc hoạt động của bộ máy Nhà nước CHXHCN Việt Nam.
 Video/clip có thời krợng không quá 3 phút, độ phân giải full HD (1920x1080), hình ảnh và âm thanh rõ nét, có thuyết minh (hoặc phụ đề) bằng tiếng Việt
 Video/ clip được tích hợp trong USB môn giáo dục kinh tế - pháp luật</t>
  </si>
  <si>
    <t>Nội dung tranh phản ánh rõ hệ thống pháp luật và văn bản pháp luật Việt Nam theo luật mới từ 01/01/2021.
 Tranh có kích thước (790x1090) mm, in offset 4 màu trên giấy couche định lượng 200g/m2, cán láng OPP mờ (có thể thay thế bằng tranh/ ảnh điện tử).</t>
  </si>
  <si>
    <t>Tranh điện tử có thể thay thế tranh giấy</t>
  </si>
  <si>
    <t>Tổng hợp các video</t>
  </si>
  <si>
    <t>Tranh thể hiện sơ đồ các nguồn giúp tạo ý tưởng kinh doanh.</t>
  </si>
  <si>
    <t>Tranh thể hiện sơ đồ các loại hình lạm phát và thất nghiệp.</t>
  </si>
  <si>
    <t>Tranh thể hiện sơ đồ:
 - Vai trò của đạo đức kinh doanh
 - Các biểu hiện của đạo đức kinh doanh</t>
  </si>
  <si>
    <t>Tranh gồm 1 tờ, có hình rõ nét, đẹp, màu sắc sinh động, minh hoạ bằng sơ đồ các nội dung sau: Các nguồn giúp tạo ý tưởng kinh doanh
 + Lợi thế nội tại (Đam mê; Hiểu biết; Khả năng huy động các nguồn lực)
 + Cơ hội bên ngoài (nhu cầu; nguồn cung ứng; sự cạnh tranh; vị trí triển khai; chính sách vĩ mô).
 Tranh có kích thước (790x1090) mm, in offset 4 màu trên giấy couche định lượng 200g/m2, cán láng OPP mờ (có thể thay thế bằng tranh/ ảnh điện tử).</t>
  </si>
  <si>
    <t>Tranh gồm 2 tờ, có hình rõ nét, đẹp, màu sắc sinh động, minh hoạ bằng sơ đồ các nội dung sau:
 - Các loại hình lạm phát:
 + Lạm phát tự nhiên: (0-10%);
 + Lạm phát phi mã: 10- &lt;1000%;
 + Siêu lạm phát : &gt;1000%
 - Các loại hình thất nghiệp
 + Theo đặc trưng của người thất nghiệp: Thất nghiệp chia theo giới tính; Thất nghiệp theo lứa tuổi; Thất nghiệp chia theo vùng, lãnh thổ; Thất nghiệp chia theo ngành nghề;
 + Theo lí do thất nghiệp: thất nghiệp tự nguyện; thất nghiệp không tự nguyện; thất nghiệp trá hình;
 + Theo nguồn gốc thất nghiệp: thất nghiệp tạm thời; thất nghiệp có tính cơ cấu; thất nghiệp do thiếu cầu; thất nghiệp do yếu tố ngoài thị trường.
 Tranh có kích thước (790x1090) mm, in offset 4 màu trên giấy couche định lượng 200g/m2, cán láng OPP mờ (có thể thay thế bằng tranh/ ảnh điện tử).</t>
  </si>
  <si>
    <t>Tranh gồm 1 tờ, có hình rõ nét, đẹp, màu sắc sinh động, thể hiện bằng sơ đồ nội dung sau:
 - Vai trò của đạo đức kinh doanh: Điều chỉnh hành vi của các chủ thể kinh doanh; Chất lượng của doanh nghiệp; Làm hài lòng khách hàng; Sự vững mạnh của nền kinh tế quốc gia.
 - Các biểu hiện của đạo đức kinh doanh: Trách nhiệm; trung thực; nguyên tắc; tôn trọng con người; gắn kết các lợi ích.
 Tranh có kích thước (790x1090) mm, in offset 4 màu trên giấy couche định lượng 200g/m2, cán láng OPP mờ (có thể thay thế bằng tranh/ ảnh điện tử).</t>
  </si>
  <si>
    <t>Đáp ứng yêu cầu của Chương trình môn Vật lý cấp THPT (CTGDPT 2018), có hệ thống học liệu điện tử (mô phòng 3D, hình ảnh, sơ đồ, âm thanh, video, các câu hỏi, đề kiềm tra) đi kèm và được tổ chức, quản lý thành hệ thống thư viện điện tử, thuận lợi cho tra cứu và sử dụng. Bộ học liệu sử dụng được trên PC trong môi trường không kết nối internet. Phải đảm bảo tối thiểu các nhóm chức năng: 
 - Nhóm chức năng hỗ trợ giảng dạy: soạn giáo án điện tử; hướng dẫn chuẩn bị bài giảng điện tử; học liệu điện tử (hình ảnh, sơ đồ, âm thanh, video); chỉnh sửa học liệu (cắt video);
 - Nhóm chức năng mô phỏng và tương tác 3D: Điều hướng thay đổi trực tiếp góc nhìn (xoay 360 độ, phóng to, thu nhỏ); quan sát và hiển thị thông tin cụ thể của các lớp khác nhau trong một mô hình, lựa chọn tách lớp một phần nội dung bất kỳ; tích hợp mô hình 3D vào bài giảng. Đảm bảo tối thiểu các mô hình: Hệ Mặt trời, các hiện tượng thiên văn quan sát được từ Trái Đất, cấu tạo của tụ điện, trường hấp dẫn, mạch điện đơn giãn có sử dụng thiết bị đầu ra, cấu trúc hạt nhân, quá trình chụp X quang. 
 - Nhóm chức năng hỗ trợ công tác kiểm tra đánh giá: hướng dẫn, chuẩn bị các bài tập; đề kiểm tra.</t>
  </si>
  <si>
    <t>Bộ gồm 20 dây nối, tiết diện 0,75mm2, có phích cắm đàn hồi tương thích với đầu nối mạch điện, dài tối thiểu 500mm.</t>
  </si>
  <si>
    <t>PHẦN MỀM MÔ PHỎNG, VIDEO</t>
  </si>
  <si>
    <t>Video biến dạng và đặc tính của lò xo</t>
  </si>
  <si>
    <t>Miêu tả biến dạng kéo, nén và các đặc tính của lò xo: giới hạn đàn hồi, độ dãn, độ cứng.
 Video/clip có thời lượng không quá 3 phút, độ phân giải full HD (1920x1080), hình ảnh và âm thanh rõ nét, có thuyết minh (hoặc phụ đề) bằng tiếng Việt;
 Video được tích hợp trong USB môn vật lý</t>
  </si>
  <si>
    <t>Biến dạng của vật rắn</t>
  </si>
  <si>
    <t>Sóng</t>
  </si>
  <si>
    <t>Video về hình ảnh sóng</t>
  </si>
  <si>
    <t>Video về chuyển động của phần tử môi trường</t>
  </si>
  <si>
    <t>Điện trường (Trường điện)</t>
  </si>
  <si>
    <t>Video về điện thế</t>
  </si>
  <si>
    <t>Dòng điện, mạch điện</t>
  </si>
  <si>
    <t>Video về cường độ dòng điện.</t>
  </si>
  <si>
    <t>Phần mềm 3D mô phỏng cấu tạo của mạch điện</t>
  </si>
  <si>
    <t>Trường hấp dẫn</t>
  </si>
  <si>
    <t>Video/Phần mềm 3D về trường hấp dẫn và thế hấp dẫn</t>
  </si>
  <si>
    <t>VIDEO/ CLIP/PHIM TÀI LIỆU (Tư liệu dạy học điện tử)</t>
  </si>
  <si>
    <t xml:space="preserve">Bộ học liệu điện tử hỗ trợ giáo viên </t>
  </si>
  <si>
    <t>Tác giả Nguyễn Du</t>
  </si>
  <si>
    <t>Video/clip/ phim tư liệu về tác giả Nguyễn Du</t>
  </si>
  <si>
    <t>Video/clip/ phim tư liệu về Truyện Kiều</t>
  </si>
  <si>
    <t>Video/clip/ phim tư liệu về thơ chữ Hán của Nguyễn Du</t>
  </si>
  <si>
    <t>Tác giả Nguyễn Đình Chiểu</t>
  </si>
  <si>
    <t>Video/clip/ phim tư liệu về Nguyễn Đình Chiểu và các tác phẩm của Nguyễn Đình Chiểu</t>
  </si>
  <si>
    <t>Video/clip/ phim tư liệu về thơ Nôm của Nguyễn Đình Chiểu</t>
  </si>
  <si>
    <t>Truyện cổ dân gian</t>
  </si>
  <si>
    <t>Video/clip/ phim tư liệu về truyện cổ dân gian Việt Nam</t>
  </si>
  <si>
    <t>Ca dao, tục ngữ</t>
  </si>
  <si>
    <t>Video/clip/ phim tư liệu về ca dao con người và xã hội.</t>
  </si>
  <si>
    <t>Chèo, tuồng dân gian</t>
  </si>
  <si>
    <t>Video/clip/ phim tư liệu về chèo, tuồng dân gian</t>
  </si>
  <si>
    <t>Tác giả Hồ Xuân Hương</t>
  </si>
  <si>
    <t>Video/clip/ phim tư liệu về thơ Nôm của Hồ Xuân Hương</t>
  </si>
  <si>
    <t>Tác giả Nguyễn Khuyến</t>
  </si>
  <si>
    <t>Video/clip/ phim tư liệu về thơ của Nguyễn Khuyến</t>
  </si>
  <si>
    <t>Tác giả Nam Cao</t>
  </si>
  <si>
    <t>Video/clip/ phim tư liệu về sự nghiệp văn chương của Nam Cao</t>
  </si>
  <si>
    <t>Tác giả Vũ Trọng Phụng</t>
  </si>
  <si>
    <t>Video/clip/ phim tư liệu tiểu thuyết, phóng sự của Vũ Trọng Phụng</t>
  </si>
  <si>
    <t>Tác giả Xuân Diệu</t>
  </si>
  <si>
    <t>Video/clip/ phim tư liệu về thơ của Xuân Diệu trước Cách mạng tháng Tám</t>
  </si>
  <si>
    <t>Tác giả Tố Hữu</t>
  </si>
  <si>
    <t>Video/clip/ phim tư liệu về thơ của Tố Hữu trước và sau Cách mạng tháng Tám</t>
  </si>
  <si>
    <t>Tác giả Nguyễn Tuân</t>
  </si>
  <si>
    <t>Video/clip/ phim tư liệu về truyện ngắn, kí của Nguyễn Tuân</t>
  </si>
  <si>
    <t>Tác giả Nguyễn Huy Tưởng</t>
  </si>
  <si>
    <t>Video/clip/ phim tư liệu về kịch của Nguyễn Huy Tưởng</t>
  </si>
  <si>
    <t>Tác giả Lưu Quang Vũ</t>
  </si>
  <si>
    <t>Video/clip/ phim tư liệu về kịch của Lưu Quang Vũ</t>
  </si>
  <si>
    <t>Video/clip/phim tư liệu thể hiện nội dung: Giới thiệu về cuộc đời và sự nghiệp văn học của tác giả Nguyễn Du.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</si>
  <si>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thể hiện nội dung:
- Bối cảnh lịch sử và hoàn cảnh sáng tác Truyện Kiều; 
- Ý kiến phát biểu của một số nhà phê bình văn học nhận định, đánh giá về Truyện Kiều (hoàn cảnh sáng tác, thể loại,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</si>
  <si>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Video/clip/phim tư liệu thể hiện nội dung: Ý kiến phát biểu của một số nhà phê bình văn học nhận định, đánh giá về thơ chữ Hán của Nguyễn Du (thể loại,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</si>
  <si>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Nguyễn Đình Chiểu và các tác phẩm của Nguyễn Đình Chiểu, bao gồm:
- Phim tư liệu thời kì thực dân Pháp xâm lược Việt Nam: cuộc sống của nhân dân, các cuộc khởi nghĩa nông dân.
- Phim tư liệu về cuộc đời, sự nghiệp thơ văn của Nguyễn Đình Chiểu.
- Ý kiến phát biểu của một số nhà phê bình văn học nhận định, đánh giá về Văn tế nghĩa sĩ Cần Giuộc (hoàn cảnh sáng tác, thể loại,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</si>
  <si>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Video/clip/phim tư liệu thể hiện nội dung: Ý kiến phát biểu của một số nhà phê bình văn học nhận định, đánh giá về thơ Nôm của Nguyễn Đình Chiểu (hoàn cảnh sáng tác, thể loại,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</si>
  <si>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Video/clip/phim tư liệu thể hiện nội dung: Ý kiến phát biểu của một số nhà phê bình văn học nhận định, đánh giá về truyện cổ dân gian.
Video/clip/phim tư liệu có thời lượng không quá 3 phút, độ phân giải full HD (1920x1080), hình ảnh và âm thanh rõ nét, có thuyết minh (hoặc phụ đề) bằng tiếng Việt;   
Video/ clip/ phim được tích hợp trong USB môn ngữ văn</t>
  </si>
  <si>
    <t>Video/clip/phim tư liệu thể hiện nội dung: Ý kiến phát biểu của một số nhà phê bình văn học nhận định, đánh giá về ca dao con người và xã hội.
Video/clip/phim tư liệu có thời lượng không quá 3 phút,độ phân giải full HD (1920x1080), hình ảnh và âm thanh rõ nét, có thuyết minh (hoặc phụ đề) bằng tiếng Việt;   
Video/ clip/ phim được tích hợp trong USB môn ngữ văn</t>
  </si>
  <si>
    <t>Các video/clip/phim tư liệu cung cấp tư liệu dạy học về chèo, tuồng dân gian, bao gồm:
- Trích đoạn phim chèo, tuồng tiêu biểu của Việt Nam; 
- Ý kiến phát biểu của một số nhà phê bình nhận định, đánh giá về kịch bản chèo, tuồng tiêu biểu của Việt Nam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</si>
  <si>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thơ Nôm của Hồ Xuân Hương, bao gồm: 
- Phim tư liệu về cuộc đời, sự nghiệp văn học của Hồ Xuân Hương;   
 - Ý kiến phát biểu của một số nhà phê bình văn học nhận định, đánh giá về thơ Nôm của Hồ Xuân Hương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</si>
  <si>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thơ của Nguyễn Khuyến, bao gồm:
- Phim tư liệu về tiểu sử, cuộc đời, sự nghiệp văn học của Nguyễn Khuyến; 
- Ý kiến phát biểu cùa một số nhà phê bình văn học nhận định, đánh giá về thơ Nôm của Nguyễn Khuyến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</si>
  <si>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sự nghiệp văn chương của Nam Cao, bao gồm:
- Phim tư liệu về bối cảnh thời đại, cuộc đời, sự nghiệp văn học của Nam Cao;
- Ý kiến phát biểu của một số nhà phê bình văn học nhận định, đánh giá về truyện ngắn, tiểu thuyết của Nam Cao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</si>
  <si>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tiểu thuyết, phóng sự của Vũ Trọng Phụng, bao gồm:
- Phim tư liệu về cuộc đời, sự nghiệp văn học của Vũ Trọng Phụng.
- Ý kiến phát biểu của một số nhà phê bình văn học nhận định, đánh giá về tiểu thuyết, phóng sự của Vũ Trọng Phụng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</si>
  <si>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thơ của Xuân Diệu trước Cách mạng tháng Tám, bao gồm:
- Phim tư liệu về bối cảnh thời đại trước Cách mạng tháng Tám, về phong trào Thơ mới;
- Phim tư liệu về cuộc đời, sự nghiệp văn học của Xuân Diệu;
- Ý kiến phát biểu của một số nhà phê bình văn học nhận định, đánh giá về thơ của Xuân Diệu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</si>
  <si>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thơ của Tố Hữu, bao gồm:
- Phim tư liệu về cuộc đời, sự nghiệp văn học của tác giả Tố Hữu;
- Ý kiến phát biểu của một số nhà phê bình văn học nhận định, đánh giá về thơ của Tố Hữu (giá trị nội dung và nghệ thuật).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</si>
  <si>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truyện ngắn, kí của Nguyễn Tuân, bao gồm:
- Phim tư liệu về cuộc đời, sự nghiệp văn học của tác giả Nguyễn Tuân;
- Ý kiến phát biểu của một số nhà phê bình văn học nhận định, đánh giá về truyện ngắn, kí của Nguyễn Tuân (giá trị nội dung và nghệ thuật);
- Phim tư liệu về những sự vật địa danh được mô tả trong các tác phẩm kí của Nguyễn Tuân.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</si>
  <si>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kịch của Nguyễn Huy Tưởng, bao gồm:
- Phim tư liệu về cuộc đời, sự nghiệp văn học của tác giả Nguyễn Huy Tưởng;
- Ý kiến phát biểu của một số nhà phê bình văn học nhận định, đánh giá về kịch của Nguyễn Huy Tưởng (giá trị nội dung và nghệ thuật);
- Trích đoạn tác phẩm kịch của Nguyễn Huy Tưởng được chuyển thể.
Video/clip/phim tư liệu có thời lượng không quá 3 phút, độ phân giải full HD (1920x1080), hình ảnh và âm thanh rõ nét, có thuyết minh (hoặc phụ đề) bằng tiếng Việt;   
Video/ clip/ phim được tích hợp trong USB môn ngữ văn</t>
  </si>
  <si>
    <t>Các video/clip/phim tư liệu, cung cấp tư liệu dạy học về kịch của Lưu Quang Vũ, bao gồm:
- Phim tư liệu về cuộc đời, sự nghiệp văn học của tác giả Lưu Quang Vũ;
- Ý kiến phát biểu của một số nhà phê bình văn học nhận định, đánh giá về kịch của Lưu Quang Vũ (giá trị nội dung và nghệ thuật).
- Trích đoạn tác phẩm kịch Lưu Quang Vũ được chuyển thể.
Video/clip/phim tư liệu có thời lượng không quá 3 phút, độ phân giải full HD (1920x1080), hình ảnh và âm thanh rõ nét, có thuyết minh (hoặc phụ đề) bằng tiếng Việt;   
Video/ clip/ phim được tích hợp trong USB môn ngữ văn</t>
  </si>
  <si>
    <t xml:space="preserve">Bộ thiết dạy học về các đường cônic. </t>
  </si>
  <si>
    <t>MÔN LỊCH SỬ</t>
  </si>
  <si>
    <t>Lược đồ các quốc gia cổ đại phương Đông và phương Tây</t>
  </si>
  <si>
    <t>Lược đồ các quốc gia Đông Nam Á cổ và phong kiến</t>
  </si>
  <si>
    <t>Lược đồ di sản văn hóa ở Việt Nam</t>
  </si>
  <si>
    <t>Một số nền văn minh thế giới thời kì cổ - Trung đại</t>
  </si>
  <si>
    <t>Văn minh Đông Nam Á</t>
  </si>
  <si>
    <t>Bảo tồn và phát huy giá trị di sản văn hóa ở Việt Nam</t>
  </si>
  <si>
    <t>MÔN ĐỊA LÝ</t>
  </si>
  <si>
    <t>Tranh cấu trúc của Trái Đất</t>
  </si>
  <si>
    <t>Tranh cấu tạo vỏ Trái Đất và vỏ địa lí</t>
  </si>
  <si>
    <t>Tranh một số dạng địa hình được tạo thành do nội lực và ngoại lực</t>
  </si>
  <si>
    <t>Sơ đồ giới hạn của sinh quyển</t>
  </si>
  <si>
    <t>Lược đồ các mảng kiến tạo, các vành đai động đất và núi lửa trên Trái Đất</t>
  </si>
  <si>
    <t>Bản đồ nhiệt độ không khí trên Trái Đất</t>
  </si>
  <si>
    <t>Bản đồ các đới và kiểu khí hậu trên Trái Đất</t>
  </si>
  <si>
    <t>Bản đồ phân bố lượng mưa trung bình năm trên Trái Đất</t>
  </si>
  <si>
    <t>Bản đồ các dòng biển trong đại dương trên thế giới</t>
  </si>
  <si>
    <t>Bản đồ phân bố của các nhóm đất và sinh vật trên Trái đất</t>
  </si>
  <si>
    <t>Bản đồ phân bố cây trồng và vật nuôi trên thế giới</t>
  </si>
  <si>
    <t>Bản đồ phân bố một số ngành công nghiệp trên thế giới</t>
  </si>
  <si>
    <t>Bản đồ phân bố giao thông vận tải và bưu chính viễn thông trên thế giới</t>
  </si>
  <si>
    <t>Bản đồ phân bố du lịch và tài chính ngân hàng trên thế giới</t>
  </si>
  <si>
    <t>Bản đồ địa lí tự nhiên khu vực Mỹ Latinh</t>
  </si>
  <si>
    <t>Bản đồ Liên minh châu Âu</t>
  </si>
  <si>
    <t>Bản đồ địa lí tự nhiên khu vực Đông Nam Á</t>
  </si>
  <si>
    <t>Bản đồ địa lí tự nhiên khu vực Tây Nam Á</t>
  </si>
  <si>
    <t>Bản đồ địa lí tự nhiên Hoa Kì</t>
  </si>
  <si>
    <t>Bản đồ địa lí tự nhiên Liên bang Nga</t>
  </si>
  <si>
    <t>Bản đồ địa lí tự nhiên Nhật Bản</t>
  </si>
  <si>
    <t>Bản đồ địa lí tự nhiên Trung Quốc</t>
  </si>
  <si>
    <t>Bản đồ địa lí tự nhiên Nam Phi</t>
  </si>
  <si>
    <t>Chủ đề: Trái đất</t>
  </si>
  <si>
    <t>Chủ đề: Thạch quyển</t>
  </si>
  <si>
    <t>Chủ đề: Sinh quyển</t>
  </si>
  <si>
    <t>Chủ đề khí quyển</t>
  </si>
  <si>
    <t>Chủ đề: Thủy quyển</t>
  </si>
  <si>
    <t>Chủ đề:  Địa lí các ngành kinh tế</t>
  </si>
  <si>
    <t>Chủ đề: Khu vực Mỹ Latinh</t>
  </si>
  <si>
    <t>Chủ đề: Liên minh châu Âu (EU)</t>
  </si>
  <si>
    <t>Chủ đề: Khu vực Đông Nam Á</t>
  </si>
  <si>
    <t>Chủ đề: Tây Nam Á</t>
  </si>
  <si>
    <t>Chủ đề: Hợp chúng quốc Hoa Kì</t>
  </si>
  <si>
    <t>Chủ đề: Liên bang Nga</t>
  </si>
  <si>
    <t>Chủ đề:  Nhật Bản</t>
  </si>
  <si>
    <t>Chủ đề:  Cộng hòa nhân dân Trung Hoa (Trung Quốc)</t>
  </si>
  <si>
    <t>Chủ đề: Cộng hòa Nam Phi</t>
  </si>
  <si>
    <t>Chủ đề: Vị trí địa lí và phạm vi lãnh thổ</t>
  </si>
  <si>
    <t>Kẹp đốt hóa chất cỡ lớn</t>
  </si>
  <si>
    <t>BĂNG/ ĐĨA/ PHẦN MỀM DÙNG RIÊNG THEO CHỦ ĐỀ</t>
  </si>
  <si>
    <t>DỤNG CỤ DÙNG CHUNG CHO NHIỀU CHỦ ĐỀ</t>
  </si>
  <si>
    <t>HÓA CHẤT DÙNG CHUNG CHO NHIỀU CHỦ ĐỀ</t>
  </si>
  <si>
    <t>DỤNG CỤ DÙNG RIÊNG THEO CHỦ ĐỀ</t>
  </si>
  <si>
    <t>m</t>
  </si>
  <si>
    <t>Tệp</t>
  </si>
  <si>
    <t>HÓA CHẤT DÙNG RIÊNG CHO MỘT CHỦ ĐỀ</t>
  </si>
  <si>
    <t>Than gỗ</t>
  </si>
  <si>
    <t>Sinh học tế bào</t>
  </si>
  <si>
    <t>Trao đổi nước và khoáng ở thực vật</t>
  </si>
  <si>
    <t>Quang hợp ở thực vật</t>
  </si>
  <si>
    <t>Di truyền học</t>
  </si>
  <si>
    <t>Sinh thái học</t>
  </si>
  <si>
    <t>Bộ thiết bị dạy học điện tử, mô phỏng môn Sinh học</t>
  </si>
  <si>
    <t>01 tờ tranh minh họa có hai nội dung:
- Sơ đồ hoá quy trình viết 1 báo cáo khoa học;
- Sơ đồ tóm tắt cấu trúc báo cáo khoa học dưới dạng sơ đồ tư duy.
- Kích thước (540x790)mm.</t>
  </si>
  <si>
    <t>01 tờ tranh minh họa về:
- Sơ đồ hoá quy trình sân khấu hoá một tác phẩm văn học;
- Kích thước (540x790)mm.</t>
  </si>
  <si>
    <t>Bộ học liệu điện tử được xây dựng theo Chương trình môn Ngữ văn cấp THPT(CTGDPT 2018), có hệ thống học liệu điện tử (hình ảnh, sơ đồ, video, các câu hỏi) đi kèm và được tổ chức, quản lý thành hệ thống thư viện điện tử, thuận lợi cho tra cứu và sử dụng. Bộ học liệu sử dụng được trên máy tính trong môi trường không kết nối internet. Phải đảm bảo tối thiểu các chức năng:
- Chức năng hỗ trợ soạn giáo án điện tử;
- Chức năng hướng dẫn chuẩn bị bài giảng điện tử;
- Chức năng hướng, dẫn và chuẩn bị, chỉnh sửa sử dụng học liệu điện tử (hình ảnh, sơ đồ, video);
- Chức năng tương tác giữa giáo viên và học sinh.
- Chức năng hướng dẫn và chuẩn bị các bài tập;
- Chức năng hỗ trợ chuẩn bị công tác đánh giá.</t>
  </si>
  <si>
    <t>Bộ thiết bị để vẽ trên bảng gồm:
- 01 chiếc thước thẳng dài tối thiểu 500mm, độ chia nhỏ nhất là 1mm;
- 01 chiếc compa dài 400mm với đầu được thiết kế thuận lợi khi vẽ trên bảng bằng phấn, bút dạ, một đầu thuận lợi cho việc cố định trên mặt bằng.
Tất cả các thiết bị trên được làm bằng nhựa/gỗ hoặc vật liệu khác có độ cứng tương đương, không cong vênh, màu sắc tươi sáng, an toàn với người sử dụng.</t>
  </si>
  <si>
    <t>Mô hình ba đường conic:
- Khối hình nón đáy có đường kính 200mm, cao 350mm bằng nhựa trong suốt; trục giữa bằng thép sơn màu trắng; các mặt cắt hình tròn, elip cố định; mặt cắt hypecbol, parabol bằng nhựa cứng với màu sắc phân biệt giữa các mặt cắt, có thể tháo lắp ở đáy hình nón; Giá đỡ hộp lập phương cạnh 100mm nhựa PS (hoặc tương đương) trong có lỗ với đường kính 5 8mm.
- Tất cả được làm bằng vật liệu an toàn trong quá trình sử dụng.</t>
  </si>
  <si>
    <t>Bộ thiết bị dạy học về hình chóp, hình chóp cụt, hình lăng trụ gồm:
- 01 tứ diện 4 mặt là tam giác đều, độ dài cạnh 160mm;
- 01 khối lăng trụ hình chữ nhật có đáy, nắp bằng nhựa, đáy hình vuông cạnh 120mm, cao 210mm, có khoét 1 khối lăng trụ tam giác bằng là lăng trụ vuông (có cạnh đáy 120mm, 2 cạnh còn lại có kích thước bằng nhau và bằng 1/2 đường chéo đáy);
- 01 khối lăng trụ tam giác gồm 3 tứ diện bằng nhựa ABS (hoặc tương đương) ghép lại: 2 tứ diện cao 210mm, một cạnh đáy 120mm, 2 cạnh còn lại bằng 1/2 đường chéo đáy lăng trụ hình chữ nhật; 1 tứ diện được ghép bởi 4 tam giác vuông bằng nhau (một cạnh góc vuông dài 210mm, cạnh góc vuông còn lại dài bằng 1/2 đường chéo lăng trụ hình chữ nhật). Các mặt thiết diện tiếp xúc nhau phải cùng màu và có định vị: Mặt tiếp xúc với lăng trụ hình chữ nhật bằng nhựa PSHI màu trắng đục (hoặc tương đương).
Tất cả được làm bằng vật liệu an toàn trong quá trình sử dụng</t>
  </si>
  <si>
    <t>Bộ thiết bị dạy học về thống kê và xác suất gồm:
- 01 quân xúc xắc có độ dài cạnh là 20mm, có 6 mặt, số chấm xuất hiện ở mỗi mặt là một trong các số 1; 2; 3; 4; 5; 6 (mặt 1 chấm; mặt 2 chấm; ..., mặt 6 chấm);
- 01 hộp nhựa để tung quân xúc xắc (kích thước phù hợp với quân xúc xắc);
- 02 đồng xu gồm một đồng xu to có đường kính 25mm và một đồng xu nhỏ có đường kính 20mm; dày 1mm; làm bằng hợp kim (nhôm, đồng). Trên mỗi đồng xu, một mặt khắc nổi chữ N, mặt kia khắc nổi chữ S;
- 01 hộp bóng có 3 quả, trong đó có 1 quả bóng xanh, 1 quả bóng đỏ và một quả bóng vàng, các quả bóng có kích thước và trọng lượng như nhau với đường kính 35mm (giống quả bóng bàn).</t>
  </si>
  <si>
    <t>Tranh điện tử Đại số và Giải tích</t>
  </si>
  <si>
    <t>Tranh điện tử gồm có:
1. Bảng tổng kết tính chất và các dạng đồ thị của các hàm số y = ax2 + bx + c(a ≠ 0); y = ax3 + bx2 + cx + d (a ≠ 0);   
 (a ≠ 0, m ≠ 0 và đa thức tử không chia hết cho đa thức mẫu); hàm số lượng giác; hàm số mũ; hàm số lôgarit.
2. Bảng công thức nguyên hàm của một số hàm số sơ cấp.
3. Bộ hình ảnh về các phép biến hình: phép tịnh tiến, phép vị tự, phép đối xứng trục, phép đối xứng tâm, phép quay; phép dời hình, phép đồng dạng.
4. Bộ hình ảnh mô tả về cung, góc lượng giác, hàm số lượng giác (diễn tả quan hệ hàm số lượng giác).</t>
  </si>
  <si>
    <t>Phần mềm toán học Đại số và Giải tích</t>
  </si>
  <si>
    <t xml:space="preserve"> - Phần mềm toán học đảm bảo vẽ đồ thị của hàm số bậc hai; đồ thị hàm số lượng giác; đồ thị hàm số lũy thừa, hàm số mũ, hàm số lôgarit và tìm hiểu đặc điểm của chúng; minh họa sự tương giao của các đồ thị; thực hiện các phép biến đổi đồ thị; tạo mô hình thao tác động mô tả giới hạn, mô tả hàm số liên tục; tạo mô hình mô tả đạo hàm, ý nghĩa hình học của tiếp tuyến; tạo hoa văn, hình khối, tính toán trong đại số và giải tích; tạo mô hình khối tròn xoay trong một số bài toán ứng dụng tích phân xác định; 
- Phải sử dụng phần mềm không vi phạm bản quyền.</t>
  </si>
  <si>
    <t>Phần mềm toán học Hình học và đo lường</t>
  </si>
  <si>
    <t xml:space="preserve"> - Phần mềm toán học đảm bảo biểu thị được điểm, vectơ, các phép toán vectơ trong hệ trục tọa độ Oxy; vẽ đường thẳng, đường tròn, các đường conic trên mặt phẳng tọa độ; tạo được sự thay đổi hình dạng của các hình khi thay đổi các yếu tố trong phương trình xác định chúng; thiết kế đồ hoạ liên quan đến đường tròn và các đường conic; vẽ đường thẳng, mặt phẳng, giao điểm, giao tuyến, tạo hình trong không gian, xác định hình biểu diễn; tạo mô hình khối tròn xoay trong một số bài toán ứng dụng tích phân xác định; vẽ đường thẳng, mặt phẳng, mặt cầu trong hệ trục tọa độ Oxyz; xem xét sự thay đổi hình dạng khi thay đổi các yếu tố trong phương trình của chúng;
- Phải sử dụng phần mềm không vi phạm bản quyền;</t>
  </si>
  <si>
    <t>Phần mềm toán học Thống kê và xác suất</t>
  </si>
  <si>
    <t xml:space="preserve"> - Phần mềm toán học đảm bảo hỗ trợ HS thực hành tính số đặc trưng đo xu thế trung tâm và đo mức độ phân tán cho mẫu số liệu không ghép nhóm, ghép nhóm; tính xác suất; tính phân bố nhị thức, tính toán thống kê;
- Phải sử dụng phần mềm không vi phạm bản quyền.</t>
  </si>
  <si>
    <t xml:space="preserve"> - Phát các loại đĩa CD có các định dạng phổ thông;
- Có cổng USB và/hoặc thẻ nhớ;
- Có chức năng nhớ, tua tiến, tua lùi, tạm dừng;
- Đài AM, FM;
- Nguồn điện: AC 110-220V/50 Hz, sử dụng được pin.</t>
  </si>
  <si>
    <t xml:space="preserve"> - Loại thông dụng, có cấu hình tối thiểu cài đặt được các hệ điều hành và các phần mềm dạy học ngoại ngữ, thời điểm trang bị máy tính không quá 2 năm so với thời điểm sản xuất;
- Màn hình tối thiểu: 17 inch (máy tính để bàn), 14 inch (máy tính xách tay);
- Có các cổng kết nối tối thiểu: VGA, HDMI, USB, LAN, Wifi và Bluetooth.</t>
  </si>
  <si>
    <t xml:space="preserve"> - Tích hợp được nhiều tính năng âm ly, loa, micro, đọc các định dạng DVD, CD, SD, USB trên thiết bị;
- Kết nối line-in, audio in, bluetooth với nguồn phát âm thanh;
- Công suất phù hợp với lớp học;
- Nguồn điện: AC 220V/50Hz; DC, có ắc quy/pin sạc;
- Kèm theo micro.</t>
  </si>
  <si>
    <t>Bộ học liệu điện tử được xây dựng theo chương trình môn Ngoại ngữ cấp THPT (CTGDPT 2018), không vi phạm các quy định về bản quyền, pháp luật, chủ quyền, văn hóa, dân tộc, giới, các đối tượng dễ tổn thương, có hệ thống học liệu điện tử (bài nghe, video, hình ảnh, bài giảng điện tử để dạy luyện nghe/nói cho học sinh, hệ thống câu hỏi, để kiểm tra,) đi kèm và được tổ chức, quản lý thành hệ thống thư viện điện tử, thuận tiện cho tra cứu và sử dụng. Bộ học liệu sử dụng trên máy tính trong môi trường không có kết nối internet. Đảm bảo các chức năng:
- Chức năng hỗ trợ soạn giáo án điện tử;
- Chức năng chuẩn bị bài giảng điện tử;
- Chức năng chèn các học liệu điện tử (hình ảnh, video, âm thanh) vào giáo án điện tử;
- Chức năng tạo câu hỏi, bài tập;
- Chức năng kiểm tra đánh giá.
Bộ học liệu điện tử gồm các bài nghe, video, hình ảnh, bài giảng điện tử để dạy luyện: nghe, nói cho học sinh. Các nội dung phải phù hợp với chương trình.</t>
  </si>
  <si>
    <t xml:space="preserve"> - Tích hợp được nhiều tính năng âm ly, loa, micro, đọc các định dạng DVD, CD, SD, USB trên thiết bị;
- Kết nối line-in, audio in, bluetooth với nguồn phát âm thanh;
- Công suất phù hợp với lớp học;
- Kèm theo micro;
- Nguồn điện: AC 220V/50Hz; DC, có ắc quy/pin sạc.</t>
  </si>
  <si>
    <t>Bao gồm:
- Khối thiết bị điều khiển: tối thiểu có các phím bấm để trả lời trắc nghiệm, điều chỉnh âm lượng, lựa chọn kênh âm thanh nghe, gọi giáo viên;
- Tai nghe có micro;
- Kết nối, tiếp nhận được các điều khiển từ thiết bị của giáo viên.</t>
  </si>
  <si>
    <t xml:space="preserve"> - Loại thông dụng có cấu hình tối thiểu cài đặt được các hệ điều hành và các phần mềm dạy học ngoại ngữ, thời điểm trang bị máy tính không quá 2 năm so với thời điểm sản xuất;
- Màn hình tối thiểu: 17 inch (máy tính để bàn), 14 inch (máy tính xách tay);
- Có các cổng kết nối tối thiểu: VGA, HDMI, USB, LAN, Wifi và Bluetooth.</t>
  </si>
  <si>
    <t>Bao gồm các khối chức năng:
- Khuếch đại và xử lý tín hiệu;
- Tai nghe có micro;
- Bộ đọc và ghi bài giảng của giáo viên: tối thiểu có cổng cắm USB, khe cắm thẻ nhớ;
- Phần mềm điều khiển;
- Có thể kết nối được âm thanh, hình ảnh và máy chiếu vật thể.
Tối thiểu phải đảm bảo các chức năng:
+ Có giao diện thể hiện các vị trí của học sinh trong lớp.
+ Có thể kết nối tới khối thiết bị điều khiển của học sinh để truyền âm thanh từ giáo viên tới một học sinh, một nhóm học sinh bất kỳ hoặc cả lớp.
+ Có thể kết nối tới khối thiết bị điều khiển của học sinh để truyền âm thanh từ một học sinh bất kỳ trong lớp học tới một hoặc một nhóm học sinh khác.
+ Có thể chia lớp học thành nhiều nhóm để thực hành giao tiếp đồng thời.
+ Có thể tạo tối thiểu hai kênh âm thanh độc lập để học sinh lựa chọn và luyện nghe.
+ Giúp giáo viên thực hiện các bài kiểm tra trắc nghiệm.</t>
  </si>
  <si>
    <t>Thiết kế phù hợp để lắp đặt thiết bị dạy học ngoại ngữ dành cho giáo viên.</t>
  </si>
  <si>
    <t>Thiết kế phù hợp để lắp đặt thiết bị dạy học ngoại ngữ dành cho học sinh.</t>
  </si>
  <si>
    <t>Phụ kiện</t>
  </si>
  <si>
    <t>Hệ thống cáp điện và cáp tín hiệu đồng bộ (hoặc hệ thống thiết bị kết nối không dây), đủ cho cả hệ thống.</t>
  </si>
  <si>
    <t>Hệ thống thiết bị dạy học ngoại ngữ chuyên dụng có máy tính của học sinh (lựa chọn 3)
(Được trang bị và lắp đặt trong một phòng học bộ môn Ngoại ngữ, hoặc có thể lắp đặt chung với phòng thực hành tin học)</t>
  </si>
  <si>
    <t>Thiết bị dạy cho giáo viên</t>
  </si>
  <si>
    <t>1. Bộ máy vi tính để bàn hoặc máy tính xách tay
- Loại thông dụng có cấu hình tối thiểu cài đặt được các hệ điều hành và các phần mềm dạy học ngoại ngữ, thời điểm trang bị máy tính không quá 2 năm so với thời điểm sản xuất;
- Màn hình tối thiểu: 17 inch (máy tính để bàn), 14 inch (máy tính xách tay);
- Có các cổng kết nối tối thiểu: VGA, HDMI, USB, LAN, Wifi và Bluetooth.
2. Khối thiết bị điều khiển của giáo viên/phần mềm điều khiển cài đặt trên máy tính của giáo viên.
3. Tai nghe có micro.
Thiết bị dạy ngoại ngữ dành cho giáo viên tối thiểu phải đảm bảo các chức năng:
- Có thể kết nối tới máy tính của học sinh để truyền học liệu âm thanh, hình ảnh từ giáo viên tới một học sinh, một nhóm học sinh bất kỳ hoặc cả lớp;
- Có thể kết nối tới máy tính của học sinh để truyền học liệu âm thanh, hình ảnh từ một học sinh bất kỳ trong lớp học tới một hoặc một nhóm học sinh khác;
- Có thể chia lớp học thành nhiều nhóm để thực hành giao tiếp đồng thời;
- Giúp giáo viên ghi âm quá trình hội thoại để phục vụ cho học sinh tự học hoặc chấm điểm;
- Giúp giáo viên chuyển nội dung luyện đọc tới học sinh dưới dạng tệp tin;
- Giúp giáo viên và học sinh có thể trao đổi với nhau theo dạng text (chat);
- Giúp giáo viên giám sát các hoạt động trên máy tính của học sinh;
- Giúp giáo viên thực hiện các bài kiểm tra trắc nghiệm hoặc tự luận.</t>
  </si>
  <si>
    <t>Bao gồm:
1. Máy tính/hoặc máy tính xách tay, là loại thông dụng có cấu hình tối thiểu cài đặt được các hệ điều hành và các phần mềm học ngoại ngữ, thời điểm trang bị máy tính không quá 2 năm so với thời điểm sản xuất, có các cổng kết nối tiêu chuẩn.
2. Khối thiết bị điều khiển của học sinh/phần mềm điều khiển cài đặt trên máy tính của học sinh.
3. Tai nghe có micro cho học sinh.
Thiết bị dạy ngoại ngữ dành cho học sinh tối thiểu phải đảm bảo chức năng:
- Kết nối tiếp nhận được các điều khiển từ giáo viên để thực hiện các chức năng học ngoại ngữ.</t>
  </si>
  <si>
    <t>Hệ thống cáp điện và cáp mạng đủ cho cả hệ thống (hoặc hệ thống thiết bị kết nối không dây).</t>
  </si>
  <si>
    <t>Bộ học liệu điện tử được xây dựng theo chương trình môn Ngoại ngữ cấp THPT (CTGDPT 2018), không vi phạm các quy định về bản quyền, pháp luật, chủ quyền, văn hóa, dân tộc, giới, các đối tượng dễ tổn thương, có hệ thống học liệu điện tử (bài nghe, video, hình ảnh, bài giảng điện tử để dạy luyện nghe/nói cho học sinh, hệ thống câu hỏi, đề kiểm tra,) đi kèm và được tổ chức, quản lý thành hệ thống thư viện điện tử, thuận tiện cho tra cứu và sử dụng. Bộ học liệu sử dụng trên máy tính trong môi trường không có kết nối internet. Đảm  bảo các chức năng:
- Chức năng hỗ trợ soạn giáo án điện tử;
- Chức năng chuẩn bị bài giảng điện tử;
- Chức năng chèn các học liệu điện tử (hình ảnh, video, âm thành) vào giáo án điện tử;
- Chức năng tạo câu hỏi, bài tập;
- Chức năng kiểm tra đánh giá.
Bộ học liệu điện tử gầm các bài nghe, video, hình ảnh, bài giảng điện tử để dạy luyện: nghe, nói cho học sinh. Các nội dung phải phù hợp với chương trình.</t>
  </si>
  <si>
    <t>Loại điện tử hiện số, 10 LAP trở lên, độ chính xác 1/100 giây, chống nước (Theo tiêu chuẩn quy định, loại dùng cho tập luyện).</t>
  </si>
  <si>
    <t>Loại thông dụng, chất liệu bằng nhựa hoặc chất liệu khác phù hợp, phát ra âm thanh để ra hiệu lệnh</t>
  </si>
  <si>
    <t>Thước dây cuộn loại thông dụng có độ dài tối thiểu 10.000mm.</t>
  </si>
  <si>
    <t>Hình chữ nhật, chất liệu bằng vải, kích thước (350x410)mm, Cán dài 460mm, đường kính 15mm, tay cầm 110mm</t>
  </si>
  <si>
    <t>Hình chữ nhật, chất liệu bằng nhựa hoặc tương đương, có chân đứng, hai mặt có bảng số hai bên, có thể lật bảng số từ sau ra trước và ngược lại, kích thước bảng (400x200)mm (Theo tiêu chuẩn quy định, loại dùng cho tập luyện).</t>
  </si>
  <si>
    <t>Hình nón, chất liệu bằng nhựa PVC hoặc tương đương; chiều cao 80mm, đường kính đế 200mm</t>
  </si>
  <si>
    <t>Loại thông dụng, chất liệu chính bằng kim loại, có đồng hồ đo áp lực, vòi bơm bằng ống cao su, van bơm có đầu cài tiện lợi</t>
  </si>
  <si>
    <t>Dạng sợi, chất liệu bằng cao su hoặc chất liệu khác phù hợp, dài tối thiểu 2500mm, có lò xo chống mài mòn, có cán cầm bằng gỗ hoặc nhựa.</t>
  </si>
  <si>
    <t>Dạng sợi, chất liệu bằng cao su hoặc hoặc chất liệu khác phù hợp, dài tối thiểu 5000mm</t>
  </si>
  <si>
    <t>Hình tròn, chất liệu bằng cao su có đàn hồi, trọng lượng 1000-2000g</t>
  </si>
  <si>
    <t>Dạng sợi quấn, chất liệu bằng các sợi đay hoặc sợi nilon có đường kính 21-25mm, chiều dài tối thiểu 20000mm (20m)</t>
  </si>
  <si>
    <t>Cầu môn, lưới Bóng đá</t>
  </si>
  <si>
    <t>Hình tròn, chất liệu bằng da hoặc giả da, size số 5, đường kính 216-226mm, chu vi 680-700mm (Theo tiêu chuẩn quy định, loại dùng cho tập luyện).</t>
  </si>
  <si>
    <t xml:space="preserve"> - Cầu môn bóng đá 7 người: Hình chữ nhật, chất liệu bằng kim loại, cột dọc, xà ngang dạng ống tròn được nối với nhau, không vát cạnh, kích thước (6000x2100x1200)mm;
- Lưới: Dạng sợi, chất liệu bằng sợi dù hoặc tương đương, đan mắt cá, mắt lưới nhỏ hơn kích thước của bóng, được gắn và phủ toàn bộ phía sau cầu môn.
(Theo tiêu chuẩn quy định, loại dùng cho tập luyện).</t>
  </si>
  <si>
    <t>Hình tròn, chất liệu bằng da hoặc tương đương, có chia các rãnh tạo ma sát;
Size số 7 dành cho HS Nam (chu vi 750-780mm; trọng lượng: 600-650g);
Size số 6 dành cho HS Nữ (chu vi 720-740mm; trọng lượng: 500-540g).
(Theo tiêu chuẩn quy định, loại dùng cho tập luyện)</t>
  </si>
  <si>
    <t xml:space="preserve"> - Cột rổ: Dạng ống tròn, chất liệu bằng kim loại, được cố định trên mặt sân (hoặc có bánh xe di động). Chiều cao có thể điều chỉnh trong khoảng 2600-3050mm;
- Bảng rổ: Hình chữ nhật, chất liệu bằng composite hoặc chất liệu khác phù hợp, kích thước (1800x1050)mm, được gắn với cột rổ, có thể hạ, nâng độ cao;
- Vòng rổ: Hình tròn, chất liệu bằng kim loại, đường kính 450mm và được đan lưới, gắn cố định trên bảng rổ, mặt vòng rổ song song với mặt đất.
(Theo tiêu chuẩn quy định, loại dùng cho tập luyện)</t>
  </si>
  <si>
    <t>Quả bóng chuyền</t>
  </si>
  <si>
    <t>Cột và lưới Bóng chuyền</t>
  </si>
  <si>
    <t>Hình tròn, chất liệu bằng da hoặc tương đương, có chia các múi theo đường khâu, chu vi 650-670mm, trọng lượng 260-280g (Theo tiêu chuẩn quy định, loại dùng cho tập luyện).</t>
  </si>
  <si>
    <t xml:space="preserve"> - Cột: Dạng ống tròn, chất liệu bằng kim loại được cố định (hoặc di động) trên mặt sân, phần trên có móc để treo lưới và có ròng rọc để điều chỉnh độ cao thấp (có thể điều chỉnh chiều cao từ 1800mm đến 2550mm);
- Lưới: Hình chữ nhật dài, chất liệu bằng sợi vải dù hoặc tương đương, được đan vuông với chiều rộng mắt 100 mm, lưới có viền trên và viền dưới khác màu lưới. Dài 9500-10.000mm, rộng 1000mm.
(Theo tiêu chuẩn quy định, loại dùng cho tập luyện)</t>
  </si>
  <si>
    <t>Loại thông dụng (Theo tiêu chuẩn quy định, loại dùng cho tập luyện)</t>
  </si>
  <si>
    <t xml:space="preserve"> - Cột: Chất liệu bằng kim loại, có bánh xe, chốt khóa, tay quay căng lưới; chiều cao tối đa 1700mm;
- Lưới: Hình chữ nhật dài, chất liệu bằng sợi vải dù hoặc tương đương. Kích thước (7100x750)mm, viền lưới rộng 20mm, kích thước mắt lưới 20-23mm;
(Theo tiêu chuẩn quy định, loại dùng cho tập luyện)</t>
  </si>
  <si>
    <t>Cột, lưới Đá cầu</t>
  </si>
  <si>
    <t>Vợt Cầu lông</t>
  </si>
  <si>
    <t>Cột, lưới Cầu lông</t>
  </si>
  <si>
    <t xml:space="preserve"> - Cột: Chất liệu bằng kim loại, có bánh xe, chốt khóa, tay quay căng lưới; chiều cao 1550mm;
- Lưới: Hình chữ nhật dài, chất liệu bằng sợi vải dù hoặc tương đương. Kích thước (6100x750)mm, viền lưới rộng 20mm, kích thước mắt lưới 20-23mm.
(Theo tiêu chuẩn quy định, loại dùng cho tập luyện)</t>
  </si>
  <si>
    <t>Bộ học liệu điện tử hỗ trợ GV</t>
  </si>
  <si>
    <t>Bộ học liệu điện tử được xây dựng theo Chương trình môn Lịch sử cấp THPT (CTGDPT 2018), có hệ thống học liệu điện tử (hình ảnh, bản đồ, sơ đồ, lược đồ, âm thanh, video, các câu hỏi, đề kiểm tra) đi kèm và được tổ chức, quản lý thành hệ thống thư viện điện tử, thuận lợi cho tra cứu và sử dụng. Bộ học liệu sử dụng được trên PC trong môi trường không kết nối internet. Phải đảm bảo tối thiểu các chức năng:
- Chức năng hỗ trợ soạn kế hoạch bài học (giáo án) điện tử;
- Chức năng hướng dẫn chuẩn bị bài giảng điện tử;
- Chức năng hướng dẫn, chuẩn bị và sử dụng học liệu điện tử (hình ảnh, bản đồ, sơ đồ, lược đồ, âm thanh);
- Chức năng hướng dẫn và chuẩn bị các bài tập;
- Chức năng hỗ trợ chuẩn bị công tác đánh giá.</t>
  </si>
  <si>
    <t>LỚP 10</t>
  </si>
  <si>
    <t xml:space="preserve"> - Lược đồ treo tường. Nội dung lược đồ thể hiện vị trí địa lí, điều kiện tự nhiên của các quốc gia cổ đại phương Đông và phương Tây (Ai Cập, Trung Hoa, Ấn Độ, Hy Lạp - La Mã);
- Đảm bảo tính khoa học, phản ánh đầy đủ các đối tượng có ảnh hưởng trực tiếp đến sự kiện, hiện tượng lịch sử trên lược đồ về màu sắc, kí hiệu, kích thước, phân bố, vị trí địa lí, địa danh;
- Tỷ lệ 1:15.000.000; kích thước (720x1020)mm.</t>
  </si>
  <si>
    <t xml:space="preserve"> - Lược đồ treo tường. Nội dung lược đồ thể hiện vị trí địa lí, điều kiện tự nhiên của các quốc gia Đông Nam Á cổ và phong kiến;
- Đảm bảo tính khoa học, phản ánh đầy đủ các đối tượng có ảnh hưởng trực tiếp đến sự kiện, hiện tượng lịch sử trên lược đồ về màu sắc, kí hiệu, kích thước, phân bố, vị trí địa lí, địa danh;
- Tỉ lệ 1:6.000.000; kích thước (720x1020)mm.</t>
  </si>
  <si>
    <t xml:space="preserve"> - Lược đồ treo tường. Nội dung lược đồ thể hiện sự phân bố và những nét cơ bản về các di sản văn hóa ở Việt Nam (Di sản được UNESCO công nhận);
- Lược đồ có kèm ảnh về các di sản văn hóa phi vật thể, di sản văn hóa vật thể, di sản thiên nhiên, di sản phức hợp;
- Đảm bảo tính khoa học, phản ánh đầy đủ các đối tượng có ảnh hưởng trực tiếp đến sự kiện, hiện tượng lịch sử trên lược đồ về màu sắc, kí hiệu, kích thước, phân bố, vị trí địa lí, địa danh. Thể hiện đầy đủ quần đảo Trường Sa và Hoàng Sa;
- Tỷ lệ 1:15.000.000; kích thước (720x1020)mm.</t>
  </si>
  <si>
    <t>BĂNG/ĐĨA/PHẦN MỀM/VIDEO-CLIP</t>
  </si>
  <si>
    <t>Phim tài liệu: Một số hiện vật tiêu biểu của nền văn minh sông Hồng và văn minh Đại Việt</t>
  </si>
  <si>
    <t>Phim tài liệu: Thành tựu tiêu biểu của một số nền văn minh phương Đông</t>
  </si>
  <si>
    <t>Phim tài liệu: Thành tựu tiêu biểu của một số nền văn minh phương Tây</t>
  </si>
  <si>
    <t>Phim tài liệu: Thành tựu của cuộc cách mạng công nghiệp lần thứ nhất</t>
  </si>
  <si>
    <t>Phim tài liệu: Thành tựu của cuộc cách mạng công nghiệp lần thứ hai</t>
  </si>
  <si>
    <t>Phim tài liệu: Thành tựu của cuộc cách mạng công nghiệp lần thứ ba</t>
  </si>
  <si>
    <t>Phim tài liệu: Thành tựu của cuộc cách mạng công nghiệp lần thứ tư</t>
  </si>
  <si>
    <t>Phim tư liệu: Thành tựu của văn minh Đông Nam Á</t>
  </si>
  <si>
    <t>Phim mô phỏng: Thành tựu của các nền văn minh trên đất nước Việt Nam (trước năm 1858)</t>
  </si>
  <si>
    <t>Phim tư liệu: Đời sống vật chất và tinh thần của cộng đồng các dân tộc Việt Nam</t>
  </si>
  <si>
    <t>Video/clip: Di sản văn hóa ở Việt Nam</t>
  </si>
  <si>
    <t>02 phim tài liệu có nội dung thể hiện một số hiện vật tiêu biểu của nền văn minh sông Hồng và văn minh Đại Việt:
- 01 phim giới thiệu hiện vật khảo cổ học Hoàng thành Thăng Long;
- 01 phim giới thiệu hiện vật gồm một số hiện vật như Trống đồng Đông Sơn, các công cụ khai hoang (rìu, dao), công cụ làm đất (lưỡi cày, mai, thuổng), công cụ gặt hái (liềm, nhíp, hái);
- 01 phim giới thiệu hiện vật gồm một số hiện vật như đầu rồng, lá đề hình rồng, phượng, gạch, ngói.</t>
  </si>
  <si>
    <t>03 phim tài liệu có nội dung giới thiệu về thành tựu tiêu biểu của một số nền văn minh phương Đông:
- 01 phim giới thiệu về thành tựu của văn minh Ai Cập (chữ viết, khoa học tự nhiên, kiến trúc, điêu khắc);
- 01 phim giới thiệu về thành tựu của văn minh Trung Hoa (chữ viết, văn học nghệ thuật, sử học, khoa học tự nhiên, y học, thiên văn học, lịch pháp, tư tưởng);
- 01 phim giới thiệu về thành tựu của văn minh Ấn Độ (chữ viết, văn học nghệ thuật, khoa học tự nhiên, tư tưởng).</t>
  </si>
  <si>
    <t>02 phim tài liệu có nội dung giới thiệu về thành tựu tiêu biểu của một số nền văn minh phương Tây:
- 01 phim giới thiệu về thành tựu của văn minh Hy Lạp-La Mã (chữ viết, thiên văn học, lịch pháp, văn học, nghệ thuật, khoa học tự nhiên, tư tưởng, thể thao);
- 01 phim giới thiệu về thành tựu của văn minh thời Phục Hưng (tư tưởng, văn học, nghệ thuật, khoa học kĩ thuật, thiên văn học).</t>
  </si>
  <si>
    <t>02 phim tài liệu có nội dung giới thiệu về thành tựu của cuộc cách mạng công nghiệp lần thứ nhất:
- 01 phim giới thiệu những nét chính về bối cảnh lịch sử diễn ra Cách mạng công nghiệp lần thứ nhất (nửa sau thế kỉ XVIII - nửa đầu thế kỉ XIX);
- 01 phim giới thiệu thành tựu cơ bản của Cách mạng công nghiệp lần thứ nhất (phát minh và sử dụng máy hơi nước, động cơ đốt trong).</t>
  </si>
  <si>
    <t>02 phim tài liệu có nội dung giới thiệu về thành tựu của cuộc cách mạng công nghiệp lần thứ hai:
- 01 phim giới thiệu những nét chính về bối cảnh lịch sử diễn ra Cách mạng công nghiệp lần thứ hai (nửa sau thế kỉ XIX - đầu thế kỉ XX);
- 01 phim giới thiệu thành tựu cơ bản của Cách mạng công nghiệp lần thứ hai (sử dụng điện năng, động cơ điện gắn với quá trình điện khí hoá, sản xuất dây chuyền, sự phát triển của các ngành công nghiệp hóa chất, dầu mỏ, thép, điện lực, in ấn).</t>
  </si>
  <si>
    <t>02 phim tài liệu có nội dung giới thiệu về thành tựu của cuộc cách mạng công nghiệp lần thứ ba:
- 01 phim giới thiệu những nét chính về bối cảnh lịch sử diễn ra Cách mạng công nghiệp lần thứ ba (nửa sau thế kỉ XX);
- 01 phim giới thiệu thành tựu cơ bản của Cách mạng công nghiệp lần thứ ba (tự động hoá dựa vào máy tính, sử dụng thiết bị điện tử, công nghệ thông tin, internet).</t>
  </si>
  <si>
    <t>02 phim tài liệu có nội dung giới thiệu về thành tựu của cuộc cách mạng công nghiệp lần thứ tư:
- 01 phim giới thiệu những nét chính về bối cảnh lịch sử diễn ra Cách mạng công nghiệp lần thứ tư (những năm đầu thế kỉ XXI);
- 01 phim giới thiệu thành tựu cơ bản của Cách mạng công nghiệp lần thứ tư (sự phát triển kĩ thuật số, trí tuệ nhân tạo, công nghệ sinh học và sự phát triển của các công nghệ liên ngành, đa ngành).</t>
  </si>
  <si>
    <t>Phim gồm một số đoạn giới thiệu sơ lược cơ sở hình thành, thời kì phát triển và thành tựu tiêu biểu của văn minh Đông Nam Á (văn hóa, kiến trúc và điêu khắc).</t>
  </si>
  <si>
    <t>04 phim có nội dung giới thiệu về cơ sở hình thành và thành tựu tiêu biểu của các nền văn minh trên đất nước Việt Nam (trước năm 1858):
- 01 phim về cơ sở hình thành (điều kiện tự nhiên, cơ sở xã hội) và thành tựu tiêu biểu (đời sống vật chất, đời sống tinh thần, tổ chức xã hội, nhà nước) của văn minh sông Hồng;
- 01 phim về cơ sở hình thành và thành tựu (đời sống vật chất, đời sống tinh thần, tổ chức xã hội, nhà nước) của Văn minh Champa;
- 01 phim về cơ sở hình thành và thành tựu (đời sống vật chất, đời sống tinh thần, tổ chức xã hội, nhà nước) của Văn minh Phù Nam;
- 01 phim giới thiệu được cơ sở hình thành, quá trình phát triển và thành tựu cơ bản về (kinh tế, chính trị, tư tưởng, văn hóa, giáo dục, văn học, nghệ thuật) của văn minh Đại Việt.</t>
  </si>
  <si>
    <t>Phim gồm một số đoạn tư liệu giới thiệu nét chính về đời sống vật chất (sản xuất nông nghiệp, ngành nghề thủ công) và nêu được nét chính về đời sống tinh thần (sự đa dạng về văn hóa, lễ hội, phong tục, tập quán) của cộng đồng các dân tộc Việt Nam.</t>
  </si>
  <si>
    <t>04 Video/clip có nội dung về các loại hình Di sản văn hoá ở Việt Nam:
- 01 Video/clip giới thiệu những nét cơ bản về di sản văn hóa phi vật thể tiêu biểu (dân ca quan họ Bắc Ninh, ca trù, không gian văn hóa cồng chiêng Tây Nguyên, nhã nhạc cung đình Huế, đờn ca tài tử Nam Bộ);
- 01 Video/clip giới thiệu những nét cơ bản về di sản văn hóa vật thể tiêu biểu (trống đồng Đông Sơn, thành Cổ Loa, Hoàng thành Thăng Long, Văn Miếu- Quốc Tử Giám, Quảng trường Ba Đình và Di tích lịch sử Khu lưu niệm Chủ tịch Hồ Chí Minh, thành nhà Hồ, cố đô Huế, tháp Chăm).
- 01 Video/clip giới thiệu những nét cơ bản về di sản văn hóa thiên nhiên tiêu biểu (Cao nguyên đá Đồng Văn, Non nước Cao Bằng, Vịnh Hạ Long, vườn quốc gia Cát Tiên);
- 01 Video/clip giới thiệu những nét cơ bản về di sản văn hóa phức hợp tiêu biểu (Khu di tích - danh thắng Tràng An (Ninh Bình), khu di tích - danh thắng Yên Tử (Quảng Ninh).</t>
  </si>
  <si>
    <t>LỚP 11</t>
  </si>
  <si>
    <t>BĂNG/ĐĨA/PHẦN MỀM</t>
  </si>
  <si>
    <t>Phim mô phỏng: Một số cuộc chiến tranh bảo vệ Tổ quốc và chiến tranh giải phóng dân tộc trong lịch sử Việt Nam</t>
  </si>
  <si>
    <t>Phim tư liệu: Chủ quyền biển đảo của Việt Nam</t>
  </si>
  <si>
    <t>LỚP 12</t>
  </si>
  <si>
    <t>Video/clip: Sự ra đời và phát triển của Hiệp hội các quốc gia Đông Nam Á (ASEAN)</t>
  </si>
  <si>
    <t>03 phim có nội dung về chiến tranh bảo vệ Tổ quốc và chiến tranh giải phóng dân tộc trong lịch sử Việt Nam (trước Cách mạng tháng Tám năm 1945):
- 01 phim giới thiệu về bối cảnh lịch sử, diễn biến, kết quả của chiến thắng Bạch Đằng năm 938;
- 01 phim giới thiệu về bối cảnh lịch sử, diễn biến, kết quả của cuộc kháng chiến lần thứ ba chống xâm lược Nguyên (1287-1288);
- 01 phim giới thiệu về bối cảnh lịch sử, diễn biến, kết quả của khởi nghĩa Lam Sơn (1418 - 1427).</t>
  </si>
  <si>
    <t>Phim gồm một số đoạn tư liệu về xác lập và thực thi chủ quyền biển đảo của Việt Nam ở Biển Đông.</t>
  </si>
  <si>
    <t>Video/clip gồm một số đoạn tư liệu giới thiệu sự ra đời và phát triển của ASEAN,</t>
  </si>
  <si>
    <t xml:space="preserve"> - Nội dung tranh thể hiện cấu trúc của Trái Đất, gồm có: lớp vỏ Trái Đất, lớp Manti, nhân Trái Đất;
- Kích thước (1090x790)mm.</t>
  </si>
  <si>
    <t>Nội dung tranh thể hiện các nội dung:
- Cấu tạo của vỏ Trái Đất ở lục địa và đại dương;
- Giới hạn của vỏ địa lí ở lục địa và đại dương. Giới hạn trên: phía dưới lớp ô zôn; giới hạn dưới: đáy vực thẳm ở đại dương và đáy lớp vỏ phong hóa ở lục địa; chiều dày vỏ địa lí khoảng 30-35 km;
- Kích thước (1090x790)mm.</t>
  </si>
  <si>
    <t>Nội dung tranh thể hiện các nội dung:
- Một số dạng địa hình được tạo thành do nội lực như: núi, hẻm vực, thung lũng, núi lửa;
- Một số dạng địa hình được tạo thành do ngoại lực như: bậc thềm sóng vỗ, cồn cát, bãi bồi, hang động.
- Kích thước (1090x790)mm.</t>
  </si>
  <si>
    <t xml:space="preserve"> - Sơ đồ thể hiện nội dung: giới hạn của sinh quyển bao gồm toàn bộ thủy quyển, phần thấp của khí quyển, lớp phủ thổ nhưỡng và lớp vỏ phong hóa (Giới hạn phía trên: Là nơi tiếp giáp lớp ô dôn của khí quyển; Giới hạn phía dưới: ở đại dương &gt; 11km và ở lục địa là lớp vỏ phong hóa);
- Kích thước (420x590)mm.</t>
  </si>
  <si>
    <t>Bản đồ treo tường thể hiện nội dung:
- Phân bố lượng mưa trung bình năm trên các lục địa; 
- Một số địa điểm có lượng mưa trung bình năm rất nhiều hoặc rất ít so với các địa điểm khác trong cùng vĩ độ;
- Kích thước (1500x1090)mm.</t>
  </si>
  <si>
    <t xml:space="preserve"> - Bản đồ treo tường thể hiện nội dung: các dòng biển nóng và các dòng biển lạnh trong 5 đại dương trên thế giới (nơi phát sinh, hướng chuyển động);
- Kích thước (1500x1090)mm.</t>
  </si>
  <si>
    <t>Bản đồ treo tường thể hiện nội dung:
- Phân bố của một số cây trồng phổ biến trên thế giới như: Cây lương thực (lúa gạo, lúa mì, ngô); Cây công nghiệp (mía, củ cải đường, cà phê, chè, cao su);
- Phân bố của một số vật nuôi phổ biến trên thế giới như: Gia súc lớn (trâu, bò); Gia súc nhỏ (lợn, cừu, dê); Gia cầm.
- Kích thước (1500x1090)mm.</t>
  </si>
  <si>
    <t xml:space="preserve"> - Bản đồ treo tường thể hiện nội dung: phân bố của một số ngành công nghiệp trên thế giới (Khai thác than, dầu khí, quặng kim loại; Điện lực; Điện tử, tin học; Sản xuất hàng tiêu dùng; Thực phẩm).
- Kích thước (1500x1090)mm.</t>
  </si>
  <si>
    <t>Bản đồ treo tường thể hiện nội dung:
- Phân bố các đường giao thông vận tải trên thế giới (đường bộ, đường sắt, đường ống, đường sông, đường biển, đường hàng không);
- Một số điểm bưu chính viễn thông lớn trên thế giới;
- Kích thước (1500x1090)mm.</t>
  </si>
  <si>
    <t>Bản đồ treo tường thể hiện nội dung:
- Phân bố một số điểm du lịch lớn trên thế giới như: di sản thế giới, vườn quốc gia, khu bảo tồn, danh lam thắng cảnh, biển đảo, hang động, khu vui chơi giải trí, bảo tàng;
- Một số điểm tài chính ngân hàng lớn trên thế giới. Kích thước (1500x1090)mm.</t>
  </si>
  <si>
    <t>Bản đồ treo tường thể hiện nội dung:
- Quy mô của EU: Các thành viên EU tính đến năm 2021 (tên nước và năm gia nhập);
- Mục tiêu của EU: Sơ đồ các cơ quan đầu não của EU;
- Thể chế hoạt động của EU: Sơ đồ ba trụ cột của EU theo hiệp ước Maxtrich;
- Ranh giới tiếp giáp với các quốc gia, các vùng biển;
- Bản đồ phụ: Vị trí EU trên bản đồ châu Âu.
- Kích thước (1090x790)mm.</t>
  </si>
  <si>
    <t xml:space="preserve"> - Bản đồ treo tường thể hiện các điều kiện tự nhiên của khu vực Tây Nam Á; ranh giới tiếp giáp với các quốc gia, các vùng biển;
- Bản đồ phụ: Vị trí khu vực Tây Nam Á trên bản đồ châu Á.
- Kích thước (1090x790)mm.</t>
  </si>
  <si>
    <t xml:space="preserve"> - Bản đồ treo tường thể hiện các điều kiện tự nhiên của Hoa Kì; ranh giới tiếp giáp với các quốc gia, các vùng biển;
- Bản đồ phụ: Vị trí Hoa Kì trên bản đồ Bắc Mỹ.
- Kích thước (1090x790)mm.</t>
  </si>
  <si>
    <t xml:space="preserve"> - Bản đồ treo tường thể hiện các điều kiện tự nhiên của Liên bang Nga; ranh giới tiếp giáp với các quốc gia, các vùng biển;
- Bản đồ phụ: Vị trí Liên bang Nga trên bản đồ thế giới.
- Kích thước (1090x790)mm.</t>
  </si>
  <si>
    <t xml:space="preserve"> - Bản đồ treo tường thể hiện các điều kiện tự nhiên của Trung Quốc; ranh giới tiếp giáp với các quốc gia, các vùng biển;
- Bản đồ phụ: Vị trí Trung Quốc trên bản đồ châu Á.
- Kích thước (1090x790)mm.</t>
  </si>
  <si>
    <t xml:space="preserve"> - Bản đồ treo tường thể hiện các điều kiện tự nhiên của Nam Phi; ranh giới tiếp giáp với các quốc gia, các vùng biển;
- Bản đồ phụ: Vị trí Nam Phi trên bản đồ châu Phi.
- Kích thước (1090x790)mm.</t>
  </si>
  <si>
    <t xml:space="preserve"> - Bản đồ treo tường thể hiện đầy đủ các tỉnh/thành phố trực thuộc Trung ương (tính đến năm 2021);
- Bản đồ thể hiện lãnh thổ Việt Nam là một khối thống nhất và toàn vẹn, bao gồm vùng đất, vùng biển, vùng trời; vùng biển có các đảo và quần đảo lớn, trong đó có quần đảo Hoàng Sa và Trường Sa.
- Kích thước (1090x790)mm.</t>
  </si>
  <si>
    <t>Bản đồ địa lí tự nhiên Việt Nam</t>
  </si>
  <si>
    <t>Bản đồ phân bố nông nghiệp Việt Nam</t>
  </si>
  <si>
    <t>Bản đồ phân bố công nghiệp Việt Nam</t>
  </si>
  <si>
    <t>Bản đồ giao thông vận tải và bưu chính viễn thông Việt Nam</t>
  </si>
  <si>
    <t>Bản đồ thương mại và du lịch Việt Nam</t>
  </si>
  <si>
    <t>Bản đồ Trung du và miền núi Bắc Bộ</t>
  </si>
  <si>
    <t>Bản đồ Đồng bằng sông Hồng</t>
  </si>
  <si>
    <t>Bản đồ Bắc Trung Bộ</t>
  </si>
  <si>
    <t>Bản đồ Duyên hải Nam Trung Bộ</t>
  </si>
  <si>
    <t>Bản đồ Tây Nguyên</t>
  </si>
  <si>
    <t>Bản đồ Đông Nam Bộ</t>
  </si>
  <si>
    <t>Bản đồ Đồng bằng sông Cửu Long</t>
  </si>
  <si>
    <t xml:space="preserve"> - Bản đồ treo tường thể hiện các điều kiện tự nhiên của Việt Nam.
- Bản đồ phụ: Vị trí lãnh thổ Việt Nam trong khu vực Đông Nam Á.
- Kích thước (1090x790)mm.</t>
  </si>
  <si>
    <t xml:space="preserve"> - Bản đồ treo tường thể hiện các nội dung:
+ Các miền khí hậu;
+ Các vùng khí hậu;
+ Biểu đồ nhiệt độ và lượng mưa tại một số địa điểm;
+ Các loại gió và chế độ gió (hướng gió, tần suất);
+ Bão (hướng di chuyển và tần suất).
- Kích thước (1090x790)mm.</t>
  </si>
  <si>
    <t xml:space="preserve"> - Bản đồ treo tường thể hiện nội dung:
+ Phân bố ngành trồng trọt (cây lương thực, cây thực phẩm, cây công nghiệp và cây ăn quả);
+ Phân bố ngành chăn nuôi (lợn và gia cầm, gia súc ăn có).
- Kích thước (1090x790)mm.</t>
  </si>
  <si>
    <t xml:space="preserve"> - Bản đồ treo tường thể hiện nội dung:
+ Phân bố của một số ngành công nghiệp: Khai thác than, dầu khí; Sản xuất điện; Sản xuất sản phẩm điện tử, máy vi tính; Sản xuất, chế biến thực phẩm; Sản xuất đồ uống; Dệt, may; Giày dép;
+ Một số trung tâm công nghiệp.
- Kích thước (1090x790)mm.</t>
  </si>
  <si>
    <t xml:space="preserve"> - Bản đồ treo tường thể hiện nội dung:
+ Phân bố hệ thống giao thông vận tải: đường ô tô (quốc lộ, tỉnh lộ), đường sắt, đường thủy (đường sông, đường biển), đường hàng không, đường ống;
+ Vị trí các bến cảng (cảng sông, cảng biển), sân bay, cửa khẩu quốc tế, các điểm bưu chính viễn thông lớn.
- Kích thước (1090x790)mm.</t>
  </si>
  <si>
    <t xml:space="preserve"> - Bản đồ treo tường thể hiện nội dung:
+ Vị trí các bến cảng (cảng sông, cảng biển), sân bay, cửa khẩu quốc tế, các trung tâm thương mại lớn;
+ Phân bố các điểm du lịch như: di sản thế giới, di tích lịch sử - văn hóa, danh lam thắng cảnh, vườn quốc gia, khu bảo tồn thiên nhiên, khu dự trữ sinh quyển, hang động, biển đảo, khu vui chơi giải trí, nghỉ dưỡng.
- Kích thước (1090x790)mm.</t>
  </si>
  <si>
    <t>Bản đồ treo tường thể hiện nội dung:
- Sự phân bố một số yếu tố là thế mạnh để phát triển kinh tế của vùng như:
+ Khoáng sản (than, sắt, thiếc, apatit, đồng);
+ Hệ thống sông ngòi và các nhà máy thủy điện (Hòa Bình, Sơn La, Lai châu);
+ Cây trồng có nguồn gốc cận nhiệt đới và ôn đới (cây công nghiệp, rau quả), chăn nuôi gia súc lớn;
+ Kinh tế biển (nuôi hồng và đánh bắt hải sản, cảng biển, du lịch biển - đảo).
- Ranh giới với các nước láng giềng, các vùng giáp ranh; vùng biển, đảo.
- Bản đồ phụ: Vị trí vùng Trung du và miền núi Bắc Bộ trên lãnh thổ Việt Nam.
- Kích thước (1090x790)mm.</t>
  </si>
  <si>
    <t>Bản đồ treo tường thể hiện nội dung:
- Sự phân bố một số yếu tố là thế mạnh để phát triển kinh tế của vùng như:
+ Hệ thống sông ngòi, cây trồng và vật nuôi chính, các khu vực nuôi trồng và đánh bắt thủy, hải sản;
+ Khoáng sản, các trung tâm công nghiệp, các ngành công nghiệp;
+ Hệ thống giao thông vận tải, sân bay, cảng sông, cảng biển, các điểm du lịch (di sản thế giới, di tích lịch sử - văn hóa, danh lam thắng cảnh, bãi biển);
- Ranh giới các vùng giáp ranh; vùng biển, đảo;
- Bản đồ phụ: Vị trí vùng Đồng bằng sông Hồng trên lãnh thổ Việt Nam.
- Kích thước (1090x790)mm.</t>
  </si>
  <si>
    <t>Bản đồ treo tường thể hiện nội dung:
- Sự phân bố một số yếu tố là thế mạnh để phát triển nông nghiệp, lâm nghiệp và thủy sản của vùng như:
+ Các vùng nông nghiệp (vùng rừng, vùng nông lâm kết hợp, vùng cây công nghiệp lâu năm, vùng cây lương thực và chăn nuôi);
+ Cây trồng và vật nuôi chính;
+ Hệ thống sông ngòi và các khu vực nuôi trồng, đánh bắt thủy - hải sản;
- Ranh giới với các nước láng giềng, các vùng giáp ranh; vùng biển, đảo;
- Bản đồ phụ: Vị trí vùng Bắc Trung Bộ trên lãnh thổ Việt Nam;
- Kích thước (1090x790)mm.</t>
  </si>
  <si>
    <t>Bản đồ treo tường thể hiện nội dung:
- Sự phân bố một số yếu tố là thế mạnh để phát triển kinh tế biển của vùng như:
+ Tài nguyên sinh vật biển (Các bãi cá, bãi tôm, khu vực nuôi trồng và đánh bắt hải sản);
+ Hệ thống giao thông vận tải biển, các cảng biển (Đà Nẵng, Quy Nhơn, Nha Trang, Dung Quất);
+ Các điểm du lịch biển;
+ Tài nguyên khoáng sản (dầu mỏ, khí tự nhiên, cát trắng) và các vùng sản xuất muối;
- Ranh giới với các nước láng giềng, các vùng giáp ranh; vùng biển, đảo;
- Bản đồ phụ: Vị trí vùng Duyên hải Nam Trung Bộ trên lãnh thổ Việt Nam;
- Kích thước (1090x790)mm.</t>
  </si>
  <si>
    <t>Bản đồ treo tường thể hiện các nội dung:
- Sự phân bố một số yếu tố là thế mạnh để phát triển kinh tế của vùng như:
+ Cây công nghiệp lâu năm (cao su, cà phê, bông, điều, chè, hồ tiêu);
+ Hệ thống sông ngòi (sông Sê San, sông Đồng Nai, sông Srêpok) và các nhà máy thủy điện (Yaly, Sê San, Plây Krông, Đak Ru);
+ Tài nguyên khoáng sản bô xít;
+ Các điểm du lịch (di sản thế giới, di tích lịch sử - văn hóa, vườn quốc gia, danh lam thắng cảnh);
- Ranh giới với các nước láng giềng, các vùng giáp ranh;
- Bản đồ phụ: Vị trí vùng Tây Nguyên trên lãnh thổ Việt Nam;
- Kích thước (1090x790)mm.</t>
  </si>
  <si>
    <t>Bản đồ treo tường thể hiện nội dung:
- Sự phân bố một số yếu tố là thế mạnh để phát triển kinh tế của vùng như:
+ Các vùng nông nghiệp (vùng rừng, vùng nông lâm kết hợp, vùng cây công nghiệp lâu năm, vùng cây lương thực và chăn nuôi), cây trồng và vật nuôi chính;
+ Hệ thống sông Đồng Nai, hồ Dầu Tiếng, các nhà máy thủy điện (Trị An, Thác Mơ, Cần Đơn), khu vực nuôi trồng thủy hải sản nước lợ;
+ Tài nguyên khoáng sản (dầu khí trên vùng thềm lục địa, đất sét, cao lanh), một số trung tâm công nghiệp, cơ cấu các ngành công nghiệp;
+ Các điểm du lịch;
- Ranh giới với nước láng giềng, các vùng giáp ranh; vùng biển, đảo;
- Bản đồ phụ: Vị trí vùng Đông Nam Bộ trên lãnh thổ Việt Nam;
- Kích thước (1090x790)mm.</t>
  </si>
  <si>
    <t>Bản đồ treo tường thể hiện nội dung:
- Sự phân bố một số yếu tố là thế mạnh về tự nhiên để phát triển kinh tế của vùng như:
+ Các nhóm đất (đất phù sa ngọt, đất phèn, đất mặn và đất khác);
+ Cây trồng (cây lương thực, cây ăn quả), vật nuôi (gia cầm);
+ Mạng lưới sông ngòi (sông Tiền, sông Hậu), kênh rạch, cửa sông (cửa Tiểu, Đại, Hàm Luông, Cổ Chiên), khu vực nuôi trồng và đánh bắt thủy, hải sản;
+ Tài nguyên sinh vật (chim, bãi cá, bãi tôm, rừng ngập mặn, rừng tràm;
+ Tài nguyên khoáng sản: đá vôi (Hà Tiên, Kiên Lương), than bùn (U Minh, Tứ giác Long Xuyên), dầu khí (thềm lục địa);
+ Các điểm du lịch (khu dự trữ sinh quyển, vườn quốc gia, bãi tắm, du lịch sông nước, miệt vườn);
- Ranh giới với nước láng giềng, vùng giáp ranh; vùng biển, đảo;
- Bản đồ phụ: Vị trí vùng Đồng bằng sông Cửu Long trên lãnh thổ Việt Nam;
- Kích thước (1090x790)mm.</t>
  </si>
  <si>
    <t>Bộ học liệu điện tử được xây dựng theo Chương trình môn Địa lí cấp THPT (CTGDPT 2018), có hệ thống học liệu điện tử (hình ảnh, bản đồ, sơ đồ, video/clip, các câu hỏi, đề kiểm tra...) đi kèm và được tổ chức, quản lí thành hệ thống thư viện điện tử, thuận lợi cho tra cứu và sử dụng. Bộ học liệu sử dụng được trên máy tính trong môi trường không kết nối internet. Phải đảm bảo tối thiểu các chức năng:
- Chức năng hỗ trợ soạn giáo án điện tử;
- Chức năng hướng dẫn chuẩn bị bài giảng điện tử;
- Chức năng hướng dẫn chuẩn bị và sử dụng học liệu điện tử (hình ảnh, bản đồ, sơ đồ, video/clip...);
- Chức năng hướng dẫn và chuẩn bị các bài tập;
- Chức năng hỗ trợ chuẩn bị công tác kiểm tra, đánh giá.</t>
  </si>
  <si>
    <t>Tranh thể hiện một số loại hình bảo hiểm và chính sách an sinh xã hội cơ bản</t>
  </si>
  <si>
    <t>Tranh gồm 2 tờ, nội dung thể hiện qua sơ đồ:- Một số loại hình bảo hiểm cơ bản gồm:+ Các loại hình bảo hiểm bắt buộc: Bảo hiểm xã hội; Bảo hiểm tai nạn lao động, Bệnh nghề nghiệp; Bảo hiểm y tế; Bảo hiểm thất nghiệp;+ Các loại hình bảo hiểm thương mại: Bảo hiểm phi nhân thọ; Bảo hiểm sức khoẻ; Bảo hiểm nhân thọ;- Một số chính sách An sinh xã hội cơ bản gồm 4 nhóm chính sách sau:+ Chính sách việc làm, đảm bảo thu nhập tối thiểu và giảm nghèo (tạo việc làm; tín dụng ưu đãi; hỗ trợ học nghề; hỗ trợ tìm việc làm; giảm nghèo);+ Bảo hiểm xã hội (Bảo hiểm xã hội bắt buộc; Bảo hiểm thất nghiệp; Bảo hiểm tự nguyện; Bảo hiểm y tế);+ Trợ giúp xã hội cho các nhóm đặc thù (Trợ giúp xã hội thường xuyên; Trợ giúp xã hội đột xuất; Chăm sóc nuôi dưỡng tại cộng đồng; Chăm sóc tại cơ sở thương binh xã hội);+ Dịch vụ xã hội cơ bản ( giáo dục; y tế; nhà ở; nước sạch; thông tin).</t>
  </si>
  <si>
    <t>Tranh thể hiện sơ đồ các hình thức thực hiện trách nhiệm XH của doanh nghiệp</t>
  </si>
  <si>
    <t>Tranh gồm 1 tờ, có hình rõ nét, đẹp, màu sắc sinh động, thể hiện bằng sơ đồ nội dung sau:- Các hình thức thực hiện trách nhiệm XH của doanh nghiệp:+ Trách nhiệm từ thiện ( đóng góp các nguồn lực cho cộng đồng; cải thiện chất lượng cuộc sống);+ Trách nhiệm đạo đức (làm điều đúng, chính đáng và công bằng; tránh gây hại cho con người và xã hội);+ Trách nhiệm pháp lí (tuân thủ pháp luật);+ Trách nhiệm kinh tế (đạt lợi nhuận; chất lượng, an toàn thực phẩm).</t>
  </si>
  <si>
    <t xml:space="preserve">Điện áp vào 220V- 50Hz
Điện áp ra:
- Điện áp xoay chiều (5A): (3, 6, 9, 12, 15, 24) V.
- Điện áp một chiều (3A): điều chỉnh từ 0 đến 24 V.
Có đồng hồ chỉ thị điện áp ra; có mạch đóng ngắt và bảo vệ quá dòng, đảm bảo an toàn về độ cách điện và độ bền điện trong quá sử dụng.
</t>
  </si>
  <si>
    <t>Có các cổng kết nối với các cảm biến và các cổng USB, SD để xuất dữ liệu; tích hợp màn hình màu, cảm ứng để trực tiếp hiển thị kết quả từ các cảm biến, các công cụ để phân tích dữ liệu, phần mềm tự động nhận dạng và hiển thị tên, loại cảm biến; có thể kết nối với máy tính lưu trữ, phân tích và trình chiếu dữ liệu; có thể sử dụng nguồn điện hoặc pin, pin phải có thời lượng đủ để thực hiện các bài thí nghiệm.</t>
  </si>
  <si>
    <t xml:space="preserve">Xe lăn có tích hợp thiết bị đo khoảng cách; đo lực với dải đo ± 100N, độ phân giải 0,1N, độ chính xác ± 1%; xác định vị trí với độ phân giải ± 0,2mm; đo vận tốc với dải đo ± 3m/s; đo gia tốc với dải đo ± 16g (g ≈ 9,8 m/s2).
02 gia trọng khối lượng mỗi quả 250g.
01 phần mềm tiếng Việt, kết nối không dây với điện thoại và/hoặc máy tính.
01 máng đỡ dài ≥ 1000mm, độ chia nhỏ nhất 1mm, rộng ≥ 100mm, có rãnh dẫn hướng bánh xe của xe lăn, có các vít để chỉnh thăng bằng, có chặn ở 2 đầu máng, có thể lắp với giá thí nghiệm để thay đổi độ nghiêng.
</t>
  </si>
  <si>
    <t>Hiển thị đến 4 chữ số. Giới hạn đo:
- Dòng điện một chiều: 10 A, các thang đo µA, mA, và A;
- Dòng điện xoay chiều: 10A, các thang đo µA, mA, và A;
- Điện áp một chiều: 600V, các thang đo mV và V 
- Điện áp xoay chiều: 600V, các thang đo mV và V</t>
  </si>
  <si>
    <t>- 01 đế 3 chân hình sao bằng kim loại, khoảng 2,5 kg, bền, chắc, ổn định, có lỗ Ф10mm và vít M6 thẳng góc với lỗ để giữ trục Ф10mm, có các vít chỉnh thăng bằng, sơn màu tối.
- 01 trụ inox đặc Ф10 mm, dài 495 mm, một đầu ren M6 x12mm, có tai hồng M6.
- 02 trụ inox đặc Ф8mm dài 150mm, vê tròn mặt cắt
- 04 khớp đa năng, hai miệng khoá thẳng góc với nhau, siết bằng hai vít M6 có tay vặn.</t>
  </si>
  <si>
    <t>Gồm 12 quả kim loại khối lượng 50 g, mỗi quả có 2 móc treo, có hộp đựng.</t>
  </si>
  <si>
    <t>Có độ cứng khoảng (3-4) N/m, đường kính khoảng 16 mm, dài 80 mm, hai đầu có uốn móc</t>
  </si>
  <si>
    <t>Phát tín hiệu hình sin, hiển thị được tần số (4 chữ số), dải tần từ 0,1Hz đến 1000Hz (độ phân giải bằng 1% giá trị thang đo), điện áp vào 220V, điện áp ra cao nhất 15Vpp, công suất tối thiểu 20W.</t>
  </si>
  <si>
    <t>Cảm biến âm thanh với tần số 20~20000Hz</t>
  </si>
  <si>
    <t>Loa mini</t>
  </si>
  <si>
    <t>Cảm biến dòng điện thang đo ±1A, độ phân giải: ±1mA</t>
  </si>
  <si>
    <t>Cảm biến điện thế thang đo: ±6V, độ phân giải: ±0,01V</t>
  </si>
  <si>
    <t>Bộ thiết bị đo kĩ thuật số tích hợp (TBDC) được bố trí thích hợp để lấy số liệu vẽ đồ thị vẽ đồ thị vận tốc - thời gian, độ dịch chuyển - thời gian, tính gia tốc</t>
  </si>
  <si>
    <t>Bộ thiết bị đo kĩ thuật số tích hợp (TBDC) được bố trí thích hợp để lấy số liệu vẽ đồ thị hoặc dùng Thiết bị thu nhận số liệu (TBDC), cảm biến khoảng cách với Thang đo từ 0,15m tới 1,6m độ phân giải 1mm;</t>
  </si>
  <si>
    <t>Bộ thiết bị gồm:
- Bảng thép cứng và phẳng có độ dày &gt; 0,5mm, kích thước (400x550) mm, sơn tĩnh điện màu trắng, nẹp viền xung quanh; hai vít M4x40 mm lắp vòng đệm Ф12mm để treo lò xo; mặt sau có lắp 2 ke nhôm kích thước (20x30x30) mm để lắp vào đế 3 chân.
- Thước đo góc: Ф180 mm, độ chia nhỏ nhất 1 độ;
- Lực kế có đế nam châm loại 5 N;
- Lò xo (TBDC);
- Thanh treo: Bằng kim loại nhẹ, cứng, có 3 con trượt có móc treo để treo các quả kim loại, hai đầu có hai lỗ để móc treo hai lò xo;
- Thanh định vị bằng kim loại nhẹ, mỏng, thẳng, sơn màu đen, gắn được lên bảng từ tính. Cuộn dây nhẹ mềm, không dãn, bền, màu tối;</t>
  </si>
  <si>
    <t>Bộ thiết bị đo kĩ thuật số tích hợp (TBDC) được bố trí thích hợp để lấy số liệu vẽ đồ thị</t>
  </si>
  <si>
    <t>Bộ thiết bị gồm:
- Trụ đỡ có kẹp, thước;
- Quả kim loại, lò xo (TBDC);
- Bộ thiết bị đo kĩ thuật số tích hợp hoặc sử dụng bộ thu nhận số liệu kèm Cảm biến lực có thang đo: ±50 N, độ phân giải tối thiểu: ±0.1 N.</t>
  </si>
  <si>
    <t>Bộ thí nghiệm gồm:
- Máy phát âm tần và giá thí nghiệm (TBDC);
- Lò xo bằng dây thép, mạ niken, đàn hồi tốt, dài 300 mm; 
- Dây đàn hồi mảnh, dài 1000 mm;
- Lực kế 5 N, độ chia nhỏ nhất 0,1N;
- Ròng rọc có đường kính tối thiểu 20 mm;
- Bộ rung kiểu điện động.</t>
  </si>
  <si>
    <t>Bộ thí nghiệm gồm:
- Giá thí nghiệm loại khung hình hộp, kích thước (300x420x320)mm, có màn quan sát;
- Bộ rung loại mô tơ 1 chiều có cam lệch tâm, sử dụng điện áp 12V, có bộ phận điều chỉnh tốc độ;
- Cần tạo sóng loại tạo 2 sóng tròn;
- Gương phẳng loại thủy tinh, đặt nghiêng 45° trong giá thí nghiệm;
- 3 thanh chắn sóng: loại không có khe; loại có 1 khe; loại có 2 khe;
- Đèn 12V - 50W hoặc đèn led 3W có giá đỡ.</t>
  </si>
  <si>
    <t>- Máy phát âm tần (TBDC);
- Bộ thu nhận số liệu (TBDC);
- Cảm biến âm thanh với tần số 20~20000Hz (TBDC);
- Loa mini (TBDC).</t>
  </si>
  <si>
    <t>Bộ thiết bị gồm:
- Dây không giãn, quả cầu kim loại;
- Giá đỡ và lò xo (TBDC);
- Cảm biến khoảng cách có thang đo từ 0,15m đến 4m với độ phân giải ± 1mm. Hoặc sử dụng Thiết bị đo khoảng cách và tốc độ với giới hạn đo 800mm, độ phân giải 1mm, có màn hình hiển thị.</t>
  </si>
  <si>
    <t>Bộ thí nghiệm gồm:
- Máy Uyn-xớt có khoảng cách phóng điện tối thiểu giữa hai điện cực 30mm, có hộp bảo quản bằng vật liệu trong suốt và bộ phận sấy;
- Điện kế tĩnh điện có đường kính tối thiểu 200mm và đảm bảo độ nhạy;
- Hai chiếc tua tĩnh điện. Mỗi chiếc có các tua bằng sợi tổng hợp; quả cầu bằng kim loại đường kính khoảng 12mm gắn trên trụ inox có đường kính tối thiểu 6mm, có đế.</t>
  </si>
  <si>
    <t>Bộ thí nghiệm gồm:
- Đồng hồ đo điện đa năng (TBDC); hoặc cảm biến dòng điện thang đo ±1A, độ phân giải: ± 1 mA (TBDC) , và cảm biến điện thế thang đo: ±6 V, độ phân giải: ±0,01V (TBDC);
- 2 pin 1,5V hoặc acquy;
- Biến trở 100Ω, dây nối, công tắc, bảng để lắp mạch.</t>
  </si>
  <si>
    <t>Bộ thí nghiệm gồm:
- Máy phát âm tần (TBDC);
- Bộ thu nhận số liệu (TBDC);
- Cảm biến âm thanh với tần số 20-20000 Hz (TBDC);
- Loa mini (TBDC);
- Ống dẫn âm nhựa trong, đường kính 40mm, dài 1000mm, pit-tông di chuyển dễ dàng trong ống, 2 giá đỡ ống dẫn âm;
- Thước mét.</t>
  </si>
  <si>
    <t>Giá thí nghiệm (TBDC); xi lanh vật liệu trong hình trụ với đường kính ≤ 40 mm, trên thân có ĐCNN (2 - 5) ml, bên trong có pit-tông dịch chuyển nhẹ nhàng.</t>
  </si>
  <si>
    <t>Giá thí nghiệm (TBDC); đèn cồn; cốc nước, thanh đồng, nhiệt kế (chất lỏng).</t>
  </si>
  <si>
    <t>Bộ thiết bị gồm:
- Biến áp nguồn (TBDC);
- Bộ đo công suất (oát kế) có công suất ≥ 75 W, cường độ dòng điện ≥ 3A, điện áp vào (0-25) VDC, cường độ dòng điện đầu vào (0-3)A, độ phân giải công suất 0,01 W, độ phân giải thời gian 0,1 s, hiển thị LCD;
- Cảm biến nhiệt độ có thang đo từ -20oC đến 110oC và độ phân giải ±0,1°C;
- Nhiệt lượng kế có vỏ xốp, kèm dây điện trở đốt nóng;
- Cân kỹ thuật: Độ chính xác 0,1 đến 0,01g. Khả năng cân tối đa 240 gam;
- Đồng hồ bấm giây: Loại điện tử hiện số, 10 LAP trở lên, độ chính xác 1/100 giây, chống nước.</t>
  </si>
  <si>
    <t>Bộ thiết bị gồm:
- Áp kế 0 - 250 kPa (hoặc tương đương); Xi-lanh bằng vật liệu trong, thể tích ≤ 150 ml, trên thân có chia độ, pít tông gắn trục inox có ren và cơ cấu để có thể dịch chuyển theo vạch chia.
- Hoặc sử dụng Bộ thu nhận số liệu (TBDC) kèm Cảm biến áp suất có thang đo từ 0 đến 250kPa, độ phân giải tối thiểu ±0,3 kPa cùng với xi lanh hình trụ có đường kính ≤ 40 mm, trên thân có chia độ với ĐCNN (2-5) ml, bên trong có pit-tông dịch chuyển nhẹ nhàng.</t>
  </si>
  <si>
    <t>Bộ thiết bị gồm:
- Áp kế 0 - 250 kPa (hoặc tương đương);
- Xi-lanh bằng vật liệu trong, thể tích ≤ 150 ml, trên thân có chia độ, pít tông được liên kết với trục inox có ren và cơ cấu để có thể dịch chuyển theo vạch chia; bộ phận cấp nhiệt;
- Nhiệt kế 0 - 110 oC, độ chia nhỏ nhất 1oC hoặc cảm biến nhiệt độ có thang đo từ -20oC đến 110oC, độ phân giải ±0,1°C.</t>
  </si>
  <si>
    <t>Hộp nhựa (hoặc mica) trong, (250x150x5) mm, không nắp; mạt sắt có khối lượng 100 g; nam châm vĩnh cửu (120 x 10 x 20) mm</t>
  </si>
  <si>
    <t>Thanh dẫn bằng đồng và nam châm, thanh có thể dịch chuyển khi có dòng điện và khi đổi chiều dòng điện,
Pin 1.5 V, công tắc, dây nối.</t>
  </si>
  <si>
    <t>Biến áp nguồn (TBDC), nam châm vĩnh cửu, cân đòn có dải đo 0-300 g, độ chia nhỏ nhất 0,01 g, dây dẫn thẳng bằng đồng có d = 2 mm, l = 200 mm. Bộ đế và thanh đỡ, dây dẫn điện có đầu cắm và đầu kẹp cá sấu.</t>
  </si>
  <si>
    <t>Ống dây được nối sẵn 2 đầu, hai bóng đèn led được đấu song song ngược chiều nhau, 2 thanh nam châm thẳng.</t>
  </si>
  <si>
    <t>Bộ thiết bị gồm:
- Máy phát âm tần, đồng hồ đo điện đa năng (TBDC) hoặc cảm biến dòng điện thang đo ±1A, độ phân giải: ±1mA (TBDC), và cảm biến điện thế thang đo: ±6 V, độ phân giải: ±0,01 V (TBDC).
- Bảng lắp mạch điện, sơn tĩnh điện, có dây nối và ổ cắm để mắc mạch; điện trở và tụ điện loại thông dụng; cuộn dây đồng có lõi thép, có hệ số tự cảm (khi không có lõi thép) khoảng từ 0,02H đến 0,05H.</t>
  </si>
  <si>
    <t>Biến áp nguồn và đồng hồ đo điện đa năng (TBDC) hoặc cảm biến dòng điện thang đo ±1A, độ phân giải: ±1mA , và cảm biến điện thế thang đo: ±6 V, độ phân giải: ±0,01V; Diode chỉnh lưu có đế, dây nối.</t>
  </si>
  <si>
    <t>Bộ thiết bị gồm:
- Tế bào quang điện chân không, cathode phủ chất nhạy quang Sb-Ce, có hộp bảo vệ;
- 3 đèn Led màu đỏ, lục, lam 3W điều chỉnh được cường độ sáng.
- Hộp chân đế (gắn các linh kiện) có tích hợp: biến trở; đồng hồ đo có độ chia nhỏ hơn 0,1µA; nguồn vào 220V- 50 Hz, ra 1 chiều tối đa 50V/100mA điều chỉnh liên tục.</t>
  </si>
  <si>
    <t>Bản đồ sao hoặc Phần mềm mô phỏng 3D</t>
  </si>
  <si>
    <t>Phần mềm 3D mô phỏng hệ Mặt Trời</t>
  </si>
  <si>
    <t>Phần mềm 3D mô phỏng Trái Đất, Mặt Trời, Mặt Trăng</t>
  </si>
  <si>
    <t>Phần mềm 3D mô phỏng nhật, nguyệt thực, thủy triều.</t>
  </si>
  <si>
    <t>Video/phần mềm 3D mô phỏng dao động</t>
  </si>
  <si>
    <t>Bản đồ bầu trời sao phía bắc, kích thước (1020x720) mm, dung sai 10mm, in offset 4 màu trên giấy couche có định lượng 200g/m2, cán láng OPP mờ; compa; thước đo góc. Hoặc sử dụng phần mềm cho phép: xác định được vị trí của các chòm sao Gấu lớn, Gấu nhỏ, Thiên Hậu và sao Bắc Cực trên nền trời sao.</t>
  </si>
  <si>
    <t>Cho phép quan sát kích thước và chu kỳ chuyển động các hành tình; thực hiện các thao thu phóng, lựa chọn, di dời hành tinh theo quỹ đạo, hiển thị thông tin về các hành tinh trong hệ Mặt Trời.</t>
  </si>
  <si>
    <t>Cho phép quan sát kích thước và chu kỳ chuyển động Trái Đất, Mặt Trăng; quan sát được phần ánh sáng Mặt Trời phủ sáng của Mặt Trăng và Trái Đất; thao tác thay đổi vị trí của chúng theo quỹ đạo để giải thích một số hiện tượng thiên văn.</t>
  </si>
  <si>
    <t>Mô tả được nhật thực, nguyệt thực, thủy triều.</t>
  </si>
  <si>
    <t>Video mô tả được dao động tắt dần, cưỡng bức, hiện tượng cộng hưởng. Hoặc sử dụng Phần mềm cho phép quan sát, thực hiện thao tác tạo ra dao động, thực hiện dao động cưỡng bức; quan sát các hiện tượng dao động tắt dần, hiện tượng cộng hưởng; thực hiện các thao tác tạm dừng, hiển thị thông tin, đo đếm tần số.</t>
  </si>
  <si>
    <t>Video/Phần mềm 3D về tụ điện trong cuộc sống</t>
  </si>
  <si>
    <t>Video mô tả được một số ứng dụng của tụ điện trong cuộc sống. Hoặc sử dụng Phần mềm cho phép: quan sát cấu tạo của tụ điện; thao tác thu phóng, hiển thị chú thích; cho phép đọc thông số của tụ điện thông qua màu sắc trên tụ.</t>
  </si>
  <si>
    <t xml:space="preserve">- Công suất cất nước 4 lít/h.
- Chất lượng nước đầu ra: Độ pH: 5.5-6.5; Độ dẫn điện: &lt; 2.5µS/cm.
- Có chế độ tự ngắt khi quá nhiệt hoặc mất nguồn nước vào.
- Máy được thiết kế để trên bàn thí nghiệm hoặc treo tường.
- Giá đỡ/Hộp bảo vệ bằng kim loại có sơn tĩnh điện chống gỉ sét.
- Nguồn điện: 220V/240V-50Hz-3kW
- 01 can nhựa trắng chứa nước cất, thể tích 301
</t>
  </si>
  <si>
    <t>Cân kỹ thuật, độ chính xác đến 0,01g. Khả năng cân tối đa 240g.</t>
  </si>
  <si>
    <t>- Đảm bảo 5 hệ thống chính:
+ Thân tủ chính. Gồm cấu trúc bên trong: Thép không gỉ 304; Tấm Phenonic HPL chống hoá chất; cấu trúc bên ngoài: Thép mạ kẽm phủ sơn tĩnh điện.
Cửa sổ phía trước: Kính trắng cường lực dày tối thiểu 5mm; thay đổi tùy chỉnh chiều cao.
Mặt bàn làm việc: vật liệu kháng hóa chất, cao 800mm.
+ Quạt hút (đặt trên đỉnh tủ). Động cơ quạt hút loại chuyên dụng cho hút hoá chất. Độ ồn và rung động tự do thấp: 56-60dBA
+ Đèn chiếu sáng
+ Hệ thống nước (chậu rửa, vòi cấp xả nước, bộ xả đáy) bằng vật liệu tổng hợp chịu hóa chất 
+ Bộ phận lọc không khí: có carbon hoạt tính.
- Kích thước hộp tủ phù hợp với diện tích phòng học bộ môn theo quy chuẩn:
+ Dài: 1200-1500mm 
+ Rộng: 800-1200mm
+ Cao: 1800-2200mm (chưa bao gồm đường ống khí thải)
- Nguồn điện: 220/240V/ 50-60Hz, một pha</t>
  </si>
  <si>
    <t xml:space="preserve">Kích thước:
+ Dài: 1000- 1500mm 
+ Rộng: 500 - 550mm 
+ Cao: 1600- 1800mm
- Vật liệu: bền, kháng hóa chất;
- Có quạt hút xử lý khí thải bằng than hoạt tính, có thể thay đổi tốc độ quạt;
- Số cánh cửa: 2-4 cửa độc lập.
</t>
  </si>
  <si>
    <t xml:space="preserve">- Loại thông dụng, tối thiểu phải cài đặt được các phần mềm phục vụ dạy học
- Có kết nối LAN, Wifi và Bluetooth.
</t>
  </si>
  <si>
    <t xml:space="preserve">Bộ học liệu điện tử, mô phỏng môn Hóa học được xây dựng theo Chương trình môn Hóa học cấp THPT (CTGDPT 2018), có hệ thống học liệu điện tử (mô phỏng 3D, hình ảnh, sơ đồ, video, các câu hỏi, đề kiểm tra,) đi kèm và được tổ chức, quản lý thành hệ thống thư viện điện tử, thuận lợi cho tra cứu và sử dụng. Bộ học liệu sử dụng được trên PC trong môi trường không kết nối internet. Phải đảm bảo tối thiểu các nhóm chức năng:
- Nhóm chức năng hỗ trợ giảng dạy: soạn giáo án điện tử; hướng dẫn chuẩn bị bài giảng điện tử; học liệu điện tử (hình ảnh, sơ đồ, âm thanh, video...); chỉnh sửa học liệu (cắt video);
- Nhóm chức năng mô phỏng và tương tác 3D: Điều hướng thay đổi trực tiếp góc nhìn theo ý muốn (xoay 360 độ, phóng to, thu nhỏ); quan sát và hiện thị thông tin cụ thể của các lớp khác nhau trong một mô hình, lựa chọn tách lớp một phần nội dung bất kỳ; tích hợp mô hình 3D vào bài giảng. Đảm bảo tối thiểu các mô hình: cấu tạo nguyên tử (theo mô hình Rutherford), liên kết hóa học, cấu trúc phân tử của methane, ethane, ethylene, acetylene, benzene, methanol, ethanol, phenol, methanal, ethanal, acetic acid, ester, glucose, Fructose, saccharose, maltose, tinh bột, cellulose, methylamine, aniline, amino acid, protein, cấu tạo của pin điện và bình điện phân.
- Nhóm chức năng hỗ trợ công tác kiểm tra đánh giá: hướng dẫn, chuẩn bị các bài tập; đề kiểm tra.
</t>
  </si>
  <si>
    <t xml:space="preserve">- Bộ thu thập dữ liệu: sử dụng để thu thập, hiển thị, xử lý và lưu trữ kết quả của các cảm biến. Có các cổng kết nối với các cảm biến và các cổng USB, SD để xuất dữ liệu. Được tích hợp màn hình màu cảm ứng để trực tiếp hiển thị kết quả từ các cảm biến. Phần mềm tự động nhận dạng và hiển thị tên, loại cảm biến, Có thể kết nối với máy tính lưu trữ, phân tích và trình chiếu dữ liệu. Thiết bị có thể sử dụng nguồn điện hoặc pin, ở chế độ sử dụng pin, thời lượng phải đủ để thực hiện các bài thí nghiệm.
- Cảm biến đo Nhiệt độ (Thang đo tối thiểu từ -20°C tới 110°C, độ phân giải tối thiểu ±0,1 °C.
- Cảm biến đo Áp suất khí (Thang đo: 0 đến 250kPa, độ phân giải tối thiểu ±0,3kPa).
- Cảm biến đo Độ pH (Thang đo 0-14pH, độ phân giải ±0,01pH)
- Cảm biến điện thế (Thang đo: ±6V, độ phân giải tối thiểu 0,01V).
- Cảm biến dòng điện (Thang đo: ±1A, độ phân giải tối thiểu ±1mA).
- Cảm biến đo độ dẫn điện (Thang đo: 0-20.000µS/cm, độ phân giải tối thiểu ±1%).
</t>
  </si>
  <si>
    <t>Dạng bảng dài 18 cột có đầy đủ các thông số cơ bản: STT, ký hiệu, tên gọi theo quy định, NTK TB, độ âm điện, cấu hình e hóa trị, có màu sắc phân biệt kim loại, phi kim và á kim, công thức tổng quát của oxide và hydroxide cao nhất;- Kích thước (1800xl200)mm dung sai 10mm, in offset 4 màu trên giấy couché có định lượng 200g/m2, cán láng OPP mờ.</t>
  </si>
  <si>
    <t>Một số thao tác thí nghiệm hóa học</t>
  </si>
  <si>
    <t>Bộ mô phỏng 3D</t>
  </si>
  <si>
    <t>Bộ video có nội dung gồm các thao tác cơ bản hướng dẫn thực hiện thí nghiệm hóa học ở trường phổ thông (các thao tác do con người thực hiện).</t>
  </si>
  <si>
    <t>Bộ mô phỏng 3D có nội dung gồm:- Cấu tạo nguyên tử (theo mô hình Rutherford), liên kết hóa học, cấu trúc phân tử của methane, ethane, ethylene, acetylene, benzene, methanol, ethanol, phenol, methanal, ethanal, acetic acid, ester , glucose, fructose, saccharose, maltose, tinh bột, cellulose, methylamine, aniline, amino acid, protein, cấu tạo của pin điện và bình điện phân;- Một số quá trình: Sự chuyển hóa của tinh bột trong cơ thể, sự tạo thành tinh bột trong cây xanh.</t>
  </si>
  <si>
    <t>Thí nghiệm phản ứng thủy phân ethyl bromide (hoặc ethyl chloride)</t>
  </si>
  <si>
    <t>Thí nghiệm phản ứng điều chế ethyl acetate</t>
  </si>
  <si>
    <t>Thí nghiệm phản ứng xà phòng hóa chất béo</t>
  </si>
  <si>
    <t>Thí nghiệm phản ứng nitro hoá benzene</t>
  </si>
  <si>
    <t>Thủy tinh trung tính, chịu nhiệt, có đế thủy tinh, độ chia nhỏ nhất 1ml. Dung tích 100ml. Đảm bảo độ bền cơ học.</t>
  </si>
  <si>
    <t>Thủy tinh trung tính, chịu nhiệt, đường kính đáy Φ63mm, chiều cao bình 93mm (trong đó cổ bình dài 25mm, kích thước Φ22mm).</t>
  </si>
  <si>
    <t>Thủy tinh trung tính, chịu nhiệt, hình trụ Φ72mm, chiều cao 95mm, dung tích 250ml, có vạch chia độ nhỏ nhất 50ml, có miệng rót. Đảm bảo độ bền cơ học.</t>
  </si>
  <si>
    <t>Thủy tinh trung tính, chịu nhiệt, hình trụ Φ50mm, chiều cao 73mm, dung tích 100ml, có vạch chia độ nhỏ nhất 10ml, có miệng rót. Đảm bảo độ bền cơ học.</t>
  </si>
  <si>
    <t>Thủy tinh trung tính, chịu nhiệt, dung tích 500ml, có vạch chia độ nhỏ nhất 50ml, có miệng rót. Đảm bảo độ bền cơ học.</t>
  </si>
  <si>
    <t>Thủy tinh trung tính, chịu nhiệt, Φ16mm, chiều cao 160mm, bo miệng, đảm bảo độ bền cơ học.</t>
  </si>
  <si>
    <t>Thủy tinh trung tính, chịu nhiệt, Φ16mm, chiều cao 160mm, độ dày 0,8mm; nhánh có kích thước Φ6mm, dài 30mm, dày 1mm.</t>
  </si>
  <si>
    <t>Gồm: 1 lọ màu nâu và 1 lọ màu trắng, thủy tinh trung tính, chịu nhiệt, dung tích 100ml. Kích thước: Tổng chiều cao 95mm (thân lọ 70mm, cổ lọ 20mm); Đường kính (thân lọ Φ45mm, miệng lọ Φ18mm); Nút nhám kèm công tơ hút (phần nhám cao 20mm, Φ nhỏ 15mm, Φ lớn 18mm);Ống hút nhỏ giọt: Quả bóp cao su được lun hóa tốt, độ đàn hồi cao. Ống thủy tinh Φ8mm, dài 120mm, vuốt nhọn đầu</t>
  </si>
  <si>
    <t>Màu trắng, thủy tinh trung tính, chịu nhiệt, dung tích tối thiểu 100ml. Kích thước: Chiều cao 95mm (thân lọ 70mm, cổ lọ 25mm); Đường kính (thân lọ Φ50mm, miệng lọ 40mm); Nút nhám có 3 nấc (phần nhám cao 20mm, Φnhỏ 32mm, Φlớn 42mm và phần nắp Φ50mm).</t>
  </si>
  <si>
    <t>Quả bóp cao su được lưu hóa tốt, độ đàn hồi cao. Ống thủy tinh Φ8mm, dài 120mm, vuốt nhọn đầu.</t>
  </si>
  <si>
    <t xml:space="preserve">Ống dẫn các loại bằng thủy tinh trung tính trong suốt, chịu nhiệt, có đường kính ngoài 6mm và đường kính trong 3mm, có đầu vuốt nhọn.
Gồm:
- 01 ống hình chữ L (60, 180)mm;
- 01 ống hình chữ L (40,50)mm;
- 01 ống thẳng, dài 70mm;
- 01 ống thẳng, dài 120mm;
- 01 ống hình chữ Z (một đầu góc vuông và một đầu góc nhọn 60°) có kích thước các đoạn tương ứng (50,140, 30)mm;
- 01 ống hình chữ Z (một đầu góc vuông và một đầu uốn cong vuốt nhọn) có kích thước các đoạn tương ứng (50, 140,30)mm.
</t>
  </si>
  <si>
    <t>Thủy tinh trung tính, chịu nhiệt, dung tích 250ml, đường kính bình cầu Φ84mm, chiều cao bình 130mm (trong đó cổ bình dài 65mm, kích thước Φ65mm).</t>
  </si>
  <si>
    <t>Thủy tinh trung tính, chịu nhiệt, dung tích 250ml, đường kính bình cầu Φ84mm, chiều cao bình 170mm (trong đó cổ bình dài 40mm, kích thước Φ27mm, nhánh nối Φ6mm, dài 40mm).</t>
  </si>
  <si>
    <t>Thủy tinh trung tính, chịu nhiệt, dung tích 60ml, chiều dài của phễu 270mm, đường kính lớn của phễu Φ67mm, đường kính cổ phễu Φ19mm dài 20mm (có khoá kín) và ống dẫn có đường kính Φ6mm dài 120mm.</t>
  </si>
  <si>
    <t>Thủy tinh trung tính, chịu nhiệt, kích thước Φ80mm, dài 130mm (trong đó đường kính cuống Φ10, chiều dài 70mm).</t>
  </si>
  <si>
    <t>Thủy tinh trung tính, chịu nhiệt, kích thước Φ80mm, dài 90mm (trong đó đường kính cuống Φ10, chiều dài 20mm).</t>
  </si>
  <si>
    <t>Thủy tinh trung tính, chịu nhiệt, hình trụ Φ6mm dài 250mm.</t>
  </si>
  <si>
    <t>Thủy tinh dài 160mm, thân Φ5mm.</t>
  </si>
  <si>
    <t>Thủy tinh không bọt, nắp thủy tinh kín, nút xỏ bấc bằng sứ. Thân (75mm, cao 84mm, cổ 22mm).</t>
  </si>
  <si>
    <t>Men trắng, nhẵn, kích thước Φ80mm cao 40mm.</t>
  </si>
  <si>
    <t>Thủy tinh trung tính; Dung tích bầu trên 150ml, bầu dưới 250ml.</t>
  </si>
  <si>
    <t>Bằng Inox Φ4,7mm uốn tròn (Φ100mm có 3 chân Φ4,7mm cao 105mm (đầu dưới có bọc nút nhựa).</t>
  </si>
  <si>
    <t>Bằng Inox, kích thước (100x100)mm có hàn ép các góc.</t>
  </si>
  <si>
    <t>Cao su chịu hoá chất, có độ đàn hồi cao, gồm:
- Loại có đáy lớn Φ22mm, đáy nhỏ Φ15mm, cao 25mm.
- Loại có đáy lớn Φ28mm, đáy nhỏ 023mm, cao 25mm. 
- Loại có đáy lớn Φ19mm, đáy nhỏ Φ14mm, cao 25mm.
- Loại có đáy lớn Φ42mm, đáy nhỏ Φ37mm, cao 30mm.</t>
  </si>
  <si>
    <t>Cao su chịu hoá chất, có độ đàn hồi cao, lỗ ở giữa có đường kính Φ6mm, gồm:
- Loại có đáy lớn Φ22mm, đáy nhỏ Φ15mm, cao 25mm.
- Loại có đáy lớn Φ28mm, đáy nhỏ Φ23mm, cao 25mm.
- Loại có đáy lớn Φ19mm, đáy nhỏ Φ14mm, cao 25mm.
- Loại có đáy lớn Φ42mm, đáy nhỏ Φ37mm, cao 30mm.</t>
  </si>
  <si>
    <t>Kích thước Φ6mm, dày 2mm; bằng cao su silicon màu trắng mềm, dẻo, chịu hoá chất.</t>
  </si>
  <si>
    <t>Bằng Inox, kích thước Φ6mm, cán dài 250mm.</t>
  </si>
  <si>
    <t>Inox, có chiều dài 250mm, Φ5,5mm.</t>
  </si>
  <si>
    <t>Inox, có chiều dài 200mm, Φ4,7mm.</t>
  </si>
  <si>
    <t>Bằng gỗ/ kim loại, kẹp được ống nghiệm Φ16mm đến Φ24mm.</t>
  </si>
  <si>
    <t>Cán Inox, dài 300mm, lông chổi dài rửa được các ống nghiệm đường kính từ 16mm - 24mm.</t>
  </si>
  <si>
    <t>Panh thẳng không mấu, dài 140mm, bằng thép không gỉ</t>
  </si>
  <si>
    <t>Bình nhựa màu trắng, đàn hồi, dung tích 500mL, có vòi xịt tia nước nhỏ.</t>
  </si>
  <si>
    <t>Một đế bằng gang đúc (sơn tĩnh điện) hình chữ nhật kích thước (190xl35x20)mm trọng lượng 850g đến 1000g có lỗ ren M8. Một cọc hình trụ inox đặc đường kính 10mm cao 500mm một đầu bo tròn, một đầu ren M8 dài 13mm. 3 khớp nối bằng nhôm đúc áp lực 2 đầu có ren M6 sơn tĩnh điện, hai vít hãm M6 bằng kim loại có núm bằng nhựa HI. Hai kẹp ống nghiệm bằng nhôm đúc áp lực, tổng chiều dài 200mm, phần tay đường kính 10mm dài 120mm, có vít và ecu mở kẹp bằng đồng thau M6. Một vòng kiềng bằng inox, gồm : một vòng tròn đường kính 80mm uốn thanh inox đường kính 4,7mm, một thanh trụ đường kính 10mm dài 100mm hàn chặt với nhau, 3 cảo, 2 cặp càng của có lò xo, 1 vòng đốt.</t>
  </si>
  <si>
    <t>Bằng nhựa hoặc bằng gỗ hai tầng, chịu được hoá chất, có kích thước (180x110x56)mm, độ dày của vật liệu là 2,5mm có gân cứng, khoan 5 lỗ, Φ19mm và 5 cọc cắm hình côn từ Φ7mm xuống Φ10mm, có 4 lỗ Φ12mm.</t>
  </si>
  <si>
    <t xml:space="preserve">- Kích thước (420x330 x80)mm; bằng gỗ/chất dẻo/kim loại;
- Chia làm 5 ngăn, trong đó 4 ngăn xung quanh có kích thước (165x80)mm, ngăn ở giữa có kích thước (60x230)mm có khoét lỗ tròn để đựng lọ hoá chất;
- Có quai xách cao 160mm.
</t>
  </si>
  <si>
    <t>Bằng inox 304 dày 1mm/ chất dẻo, KT 600x300mm, bo viền</t>
  </si>
  <si>
    <t>Có độ chia từ 0°C đến 100°C; độ chia nhỏ nhất 1°C.</t>
  </si>
  <si>
    <t>Loại Φ110mm, sử dụng cho lọc định tính</t>
  </si>
  <si>
    <t>Loại cuộn nhỏ được bảo quản trong hộp nhựa kín tránh hơi hóa chất.</t>
  </si>
  <si>
    <t>Tệp nhiều băng nhỏ, có bảng màu pH để so sánh định tính</t>
  </si>
  <si>
    <t>Giấy ráp</t>
  </si>
  <si>
    <t>Khẩu trang y tế</t>
  </si>
  <si>
    <t>Khổ rộng 200mm; Độ ráp vừa phải.</t>
  </si>
  <si>
    <t>Loại nhỏ, bằng hợp kim, dài 200mm</t>
  </si>
  <si>
    <t>Loại nhỏ, lưỡi kéo và cán bằng kim loại liền khối</t>
  </si>
  <si>
    <t>Nhựa thường, miệng Φ250mm, đáy Φ150mm, cao 120mm.</t>
  </si>
  <si>
    <t>Bằng vải trắng.</t>
  </si>
  <si>
    <t>Nhựa trong suốt, không màu, chịu hoá chất.</t>
  </si>
  <si>
    <t>Nhựa trong suốt, có màu sẫm, chịu hoá chất.</t>
  </si>
  <si>
    <t>Loại 4 lớp, có lớp than hoạt tính.</t>
  </si>
  <si>
    <t>Cao su chịu đàn hồi cao, chịu hoá chất. 3 cỡ S, M, L mỗi cỡ 01 hộp 100 cái.</t>
  </si>
  <si>
    <t>Kéo cắt</t>
  </si>
  <si>
    <t>Kính bảo vệ mắt có màu</t>
  </si>
  <si>
    <t>Loại thủy tinh 500ml, có khả năng chịu nhiệt và kháng được các loại hoá chất, có nắp vặn, không đĩa lọc.</t>
  </si>
  <si>
    <t>Chất liệu kính không độc, chịu nhiệt; Φ150mm</t>
  </si>
  <si>
    <t>Gồm:
- Điện cực: Các điện cực lá (3x10x80mm) của: zinc, copper, aluminium, iron và điện cực than chì 08, dài 80mm.
- Đèn Led: Đèn Led thường có điện áp cho mỗi bóng nằm trong khoảng từ 2-3 V.
- Dây điện: 10 dây dài 250mm có sẵn kẹp cá sấu hai đầu.
- Cầu muối: Ống thủy tinh chữ U chứa agar được tẩm dd KNO3/KCI bão hòa.</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</si>
  <si>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Đóng gói phù hợp cho từng loại hóa chất cụ thể.
</t>
  </si>
  <si>
    <t>Dầu ăn/dầu dừa</t>
  </si>
  <si>
    <t>Dây phanh xe đạp</t>
  </si>
  <si>
    <t>Video về kĩ thuật làm tiêu bản NST tạm thời ở châu chấu</t>
  </si>
  <si>
    <t>cái</t>
  </si>
  <si>
    <t>Sử dụng để thu thập, hiển thị, xử lý và lưu trữ kết quả của các cảm biến tương thích trong danh mục. Có các cổng kết nối với các cảm biến và các cổng USB, SD để xuất dữ liệu.
Được tích hợp màn hình màu, cảm ứng để trực tiếp hiển thị kết quả từ các cảm biến. Phần mềm tự động nhận dạng và hiển thị tên, loại cảm biến. Có thể kết nối với máy tính lưu trữ, phân tích và trình chiếu dữ liệu. Được tích hợp các công cụ để phân tích dữ liệu.
Thiết bị có thể sử dụng nguồn điện hoặc pin, ở chế độ sử dụng pin, thời lượng phải đủ để thực hiện các bài thí nghiệm.</t>
  </si>
  <si>
    <t>Thủy tinh trung tính, chịu nhiệt, Ф16 x160mm, bo miệng, đảm bảo độ bền cơ học.</t>
  </si>
  <si>
    <t>Bằng nhựa hoặc bằng gỗ hai tầng, chịu được hóa chất, có kích thước (180x110x56) mm,</t>
  </si>
  <si>
    <t>Thuỷ tinh trung tính, chịu nhiệt, hình trụ Φ72mm, chiều cao 95mm, dung tích 250ml, độ chia nhỏ nhất 50ml, có miệng rót. Đảm bảo độ bền cơ học.</t>
  </si>
  <si>
    <t>Cán inox, dài 300mm, lông chổi dài rửa được các ống nghiệm đường kính từ 16mm - 24mm.</t>
  </si>
  <si>
    <t>Loại thông dụng, có tiêu chuẩn kỹ thuật tối thiểu: độ phóng đại 40-1600 lần; Chỉ số phóng đại vật kính (4x, 10x, 40x, 100x); Chỉ số phóng đại thị kính (10x, 16x); Khoảng điều chỉnh thô và điều chỉnh tinh đồng trục; Có hệ thống điện và đèn đi kèm. Vùng điều chỉnh bàn di mẫu có độ chính xác 0,1mm.(Có thể trang bị từ 01 đến 2 cái kết nối với thiết bị ngoại vi )</t>
  </si>
  <si>
    <t>Loại thông dụng</t>
  </si>
  <si>
    <t>Loại thông dụng, bằng thủy tinh</t>
  </si>
  <si>
    <t>Loại thông dụng, bằng inox</t>
  </si>
  <si>
    <t>Cối, chày sứ men nhẵn, đường kính trung bình 80 mm, cao từ 50 - 70 mm, chày dài 125 mm; Ф25mm.</t>
  </si>
  <si>
    <t>Loại thông dụng, 10ml</t>
  </si>
  <si>
    <t>Thủy tinh trung tính, chịu nhiệt, hình trụ, Ф6 mm, dài 250mm.</t>
  </si>
  <si>
    <t>Gồm 1 kéo to, 1 kéo nhỏ, 1 bộ dao mổ, 1 panh, 1 dùi, 1 mũi mác, 1 bộ đinh ghim, khay mổ (tấm kê ghim vật mổ bằng cao su hoặc nến)</t>
  </si>
  <si>
    <t>Mô tả các bước minh họa kĩ thuật làm tiêu bản NST tạm thời ở châu chấu.</t>
  </si>
  <si>
    <t>Bình nhựa thông dụng</t>
  </si>
  <si>
    <t>Bằng nhựa, loại 3 ml, có vạch chia đến 0,5 ml</t>
  </si>
  <si>
    <t>Loại thông dụng bằng thủy tinh</t>
  </si>
  <si>
    <t>Bằng gỗ</t>
  </si>
  <si>
    <t>Bằng thủy tinh trắng, 100 ml</t>
  </si>
  <si>
    <t>Bằng thuỷ tinh trắng, 100 ml</t>
  </si>
  <si>
    <t>Bằng cao su</t>
  </si>
  <si>
    <t>Viết được trên kính, dễ xoá bằng nước, có hai đầu: 1 mm và 0,5 mm</t>
  </si>
  <si>
    <t>Độ chính xác 0,1 đến 0,01g. Khả năng cân tối đa 240 gam</t>
  </si>
  <si>
    <t>Loại thông dụng trong phòng thí nghiệm, cỡ S-M-L</t>
  </si>
  <si>
    <t>- Công suất cất nước 4 lít/h.
- Chất lượng nước đầu ra: Độ pH: 5.5-6.5; Độ dẫn điện: &lt; 2.5 µS/cm.
- Có chế độ tự ngắt khi quá nhiệt hoặc mất nguồn nước vào.
- Máy được thiết kế để trên bàn thí nghiệm hoặc treo tường.
- Giá đỡ/Hộp bảo vệ bằng kim loại có sơn tĩnh điện chống gỉ sét.
- Nguồn điện 220V/240V-50Hz-3kW
- 01 can nhựa trắng chứa nước cất, thể tích 30l</t>
  </si>
  <si>
    <t xml:space="preserve">- Đảm bảo 5 hệ thống chính:
+ Thân tủ chính. Gồm cấu trúc bên trong: Thép không gỉ 304; Tấm Phenonic HPL chống hoá chất; Cấu trúc bên ngoài: Thép mạ kẽm phủ sơn tĩnh điện.
Cửa sổ phía trước: Kính trắng cường lực dày tối thiểu 5mm; thay đổi tuỳ chỉnh chiều cao.
Mặt bàn làm việc: vật liệu kháng hóa chất, cao 800mm.
+ Quạt hút (đặt trên đỉnh tủ). Động cơ quạt hút loại chuyên dụng cho hút hoá chất. Độ ồn và rung động tự do thấp: 56-60 dBA
+ Đèn chiếu sáng
+ Hệ thống nước (chậu rửa, vòi cấp xả nước, bộ xả đáy) bằng vật liệu tổng hợp chịu hóa chất
+ Bộ phận lọc không khí: có carbon hoạt tính.
- Kích thước hộp tủ phù hợp với diện tích phòng học bộ môn theo quy chuẩn:
+ Dài: 1200-1500mm
+ Rộng: 800-1200mm
+ Cao: 1800-2200mm (chưa bao gồm đường ống khí thải)
- Nguồn điện cung cấp: 220/240V/ 50-60Hz, một pha
</t>
  </si>
  <si>
    <t>Đáp ứng các yêu cầu bảo quản chất lượng của kính hiển vi</t>
  </si>
  <si>
    <t>- Kích thước:
+ Dài: 1000 - 1500mm;
+ Rộng: 500 - 550mm;
+ Cao: 1600 - 1800mm;
- Vật liệu: bền, kháng hóa chất.
- Có quạt hút xử lý khí thải bằng than hoạt tính, có thể thay đổi tốc độ quạt.
- Số cánh cửa: 2 - 4 cửa độc lập</t>
  </si>
  <si>
    <t>Phù hợp với bộ thu nhận số liệu.</t>
  </si>
  <si>
    <t>Bộ thiết bị dạy học điện tử, mô phỏng môn Sinh học được xây dựng theo Chương trình môn học Sinh học (2018), có hệ thống học liệu điện tử (mô phỏng 3D, hình ảnh, sơ đồ, âm thanh, video, các câu hỏi, đề kiểm tra,) đi kèm và được tổ chức, quản lý thành hệ thống thư viện điện tử, thuận lợi cho tra cứu và sử dụng. Bộ học liệu sử dụng được trên PC trong môi trường không kết nối internet. Phải đảm bảo tối thiểu các nhóm chức năng:
- Nhóm chức năng hỗ trợ giảng dạy: soạn giáo án điện tử; hướng dẫn chuẩn bị bài giảng điện tử; học liệu điện tử (hình ảnh, sơ đồ, âm thanh, video…); chỉnh sửa học liệu (cắt video);
- Nhóm chức năng mô phỏng và tương tác 3D: Điều hướng thay đổi trực tiếp góc nhìn theo ý muốn (xoay 360 độ, phóng to, thu nhỏ); quan sát và hiển thị thông tin cụ thể của các lớp khác nhau trong một mô hình, lựa chọn tách lớp một phần nội dung bất kỳ; tích hợp mô hình 3D vào bài giảng. Đảm bảo tối thiểu các mô hình: Cấu trúc tế bào nhân thực, cấu trúc tế bào nhân sơ, cấu trúc virus HIV, viêm gan B. Quá trình trao đổi chất ở thực vật, Hoạt động của hệ tim mạch, Hoạt động hệ bài tiết. Mô hình sinh trưởng của hạt phấn, mô hình phát triển của túi phôi, quá trình tái bản DNA.
- Nhóm chức năng hỗ trợ công tác kiểm tra đánh giá: hướng dẫn, chuẩn bị các bài tập; đề kiểm tra.</t>
  </si>
  <si>
    <t>Mô hình 3D mô phỏng cấu tạo của tế bào động vật và thực vật với các thành phần cấu tạo cơ bản, và một số đặc điểm cấu trúc liên quan đến chức năng của một số bào quan.</t>
  </si>
  <si>
    <t xml:space="preserve">Mô tả cấu tạo của tim, cấu trúc bên trong, bên ngoài của tim. Mô hình cấu tạo có thể tháo lắp được từng bộ phận của tim (tâm thất trái, tâm thất phải, tâm nhĩ trái, tâm nhĩ phải, hiển thị hệ thống mạch máu, van, bộ phận phát xung thần kinh).
Chất liệu PVC, tỉ lệ kích thước 5:1 so với thực tế. Kích thước 30cmx20cmx29cm, có thể tháo lắp rời.
</t>
  </si>
  <si>
    <t>Mô hình mô tả cấu trúc của DNA có thể tháo lắp. Chiều cao 600mm, chiều rộng 200mm, có thể tháo rời các bộ phận, có chất liệu PVC hoặc tương đương.</t>
  </si>
  <si>
    <t>Lớp 10</t>
  </si>
  <si>
    <t>Lớp 11</t>
  </si>
  <si>
    <t>Lớp 12</t>
  </si>
  <si>
    <t xml:space="preserve">Bộ thí nghiệm gồm:
- Cối, chày sứ; Ống nghiệm; Giá để ống nghiệm; Đèn cồn; Cốc thủy tinh loại 250ml; Kẹp ống nghiệm; Lọ kèm ống nhỏ giọt; Lọ có nút nhám; Quả bóp cao su; Bút viết kính; (TBDC)
- Cốc thủy tinh 100 ml.
</t>
  </si>
  <si>
    <t xml:space="preserve">Bộ thí nghiệm gồm:
Kính hiển vi; Lam kính; Lamen; Kim mũi mác; Dao cắt tiêu bản; Pipet; Giấy thấm; Đĩa đồng hồ; Găng tay; (TBDC)
</t>
  </si>
  <si>
    <t xml:space="preserve">Bộ thiết bị gồm:
- Cối, chày sứ Cốc đong; Pipet; Ống nghiệm; Giá để ống nghiệm; Kính hiển vi; Lamen; Lam kính; Đũa thủy tinh; (TBDC).
- Phễu;
- Thủy tinh, đường kính miệng phễu từ 80 - 90 mm, cuống phễu dài khoảng 65 mm.
- Bình tam giác, loại thủy tinh trung tính, chịu nhiệt, dung tích 100 ml, độ chia nhỏ nhất 20ml, đường kính miệng 20mm. Đảm bảo độ bền cơ học.
- Thước nhựa;
- Ống mao quản chấm sắc ký. Loại 1+2+3+4+5 µl, dài 125mm, có vạch mức.
- Giấy sắc kí bản mỏng. Kích cỡ bản có sẵn (200 x 200 mm; 100 x 200 mm và 50 x 200 mm;
- Bút chỉ 2B.
</t>
  </si>
  <si>
    <t>Bộ thiết bị gồm:
- Ống nghiệm; Cốc thủy tinh; (TBDC)
- Nút cao su không khoan lỗ
- Nút thủy tinh có khoan 2 lỗ vừa khít với Ống thủy tinh hình chữ U;
- Phễu thủy tinh thân dài.</t>
  </si>
  <si>
    <t>Bộ thiết bị gồm:
- Ống nhòm: Ống nhòm hai mắt 16×32 nhỏ, với tiêu cự 135mm, độ phóng đại tối đa lên đến 16 lần, đường kính 32mm.
- Thước đo: Thước mét, thước cuộn hoặc máy đo khoảng cách laser
- Dây dù: Dây dù loại có đường kính nhỏ;
- Khung hình vuông (buồng đếm): Trong khung chia ô bàn cờ 2cmx2cm bằng dây thép.</t>
  </si>
  <si>
    <t>Bộ thiết bị gồm:
- Bộ thu nhận tín hiệu; Cảm biến độ pH; (TBDC).
- Cảm biến carbon dioxide;
- Nhiệt kế đo chất lỏng;
- Nhiệt ẩm kế.</t>
  </si>
  <si>
    <t>Bộ thí nghiệm gồm:
- Kính hiển vi quang học; Bộ đồ mổ; Lam kính; Lamen; Kim mũi mác; Dao cắt tiêu bản; Ống nhỏ giọt; Giấy thấm; Đĩa đồng hồ; Găng tay; Đèn cồn; (TBDC)
- Tiêu bản đột biến NST (Tiêu bản cố định một số dạng đột biến NST).</t>
  </si>
  <si>
    <t xml:space="preserve">Thuốc thử Lugol (150ml) 
Ethanol 96% (100ml) (TBDC) 
Sodium hydroxide NaOH (100g)
CuSO4 (50g)
Thuốc thử Benedic (300ml) 
Nước cất (1000ml) (TBDC)
</t>
  </si>
  <si>
    <t>Loại thông dụng (số lượng phù hợp với yêu cầu sử dụng)</t>
  </si>
  <si>
    <t>Loại thông dụng (TBDC)</t>
  </si>
  <si>
    <t>VIDEO/CLIP</t>
  </si>
  <si>
    <t>Quá trình truyền tin giữa các tế bào trong cơ thể.</t>
  </si>
  <si>
    <t>Một số biểu hiện của cây do thiếu khoáng</t>
  </si>
  <si>
    <t>Vận chuyển máu trong hệ mạch</t>
  </si>
  <si>
    <t>Cân bằng nội môi</t>
  </si>
  <si>
    <t>Truyền tin qua synapse</t>
  </si>
  <si>
    <t>Phản xạ không điều kiện</t>
  </si>
  <si>
    <t>Các giai đoạn phát triển của người</t>
  </si>
  <si>
    <t>Quá trình sinh sản ở người</t>
  </si>
  <si>
    <t>Quá trình sinh trưởng và phát triển ở động vật có biến thái</t>
  </si>
  <si>
    <t>Một số tập tính ở động vật</t>
  </si>
  <si>
    <t>Quá trình sinh sản ở thực vật có hoa</t>
  </si>
  <si>
    <t>Phát triển ở thực vật có hoa</t>
  </si>
  <si>
    <t>Kĩ thuật làm tiêu bản NST tạm thời ở châu chấu</t>
  </si>
  <si>
    <t>Video (dạng hoạt hình) mô tả các giai đoạn của quá trình truyền tin giữa các tế bào trong cơ thể (tiếp nhận, truyền tin, đáp ứng).</t>
  </si>
  <si>
    <t>Video mô tả một số biểu hiện của cây do thiếu khoáng (thiếu nitrogen, phosphorus, potasium,..)</t>
  </si>
  <si>
    <t>Video mô tả cấu tạo của hệ mạch (tĩnh mạch, động mạch, mao mạch). Vận động của máu trong hệ mạch. Hiển thị rõ chuyển động của tế bào hồng cầu.</t>
  </si>
  <si>
    <t>Video biểu diễn cơ chế duy trì điều hòa nội môi (Có thể biểu diễn cơ chế cân bằng nồng độ glucose trong máu hoặc điều hòa thân nhiệt).</t>
  </si>
  <si>
    <t>Video mô tả được cấu tạo synapse và quá trình truyền tin qua synapse.</t>
  </si>
  <si>
    <t>Video mô tả cơ chế phản xạ không điều kiện. (có thể mô phỏng phản xạ của khớp gối khi chịu tác động của lực)</t>
  </si>
  <si>
    <t>Video mô tả quá trình phát triển của con người từ hợp tử đến cơ thể trưởng thành.</t>
  </si>
  <si>
    <t>Video mô tả quá trình sinh sản hữu tính ở người từ khi hình thành giao tử đến lúc thụ tinh, hình thành hợp tử, phôi thai và sự đẻ.</t>
  </si>
  <si>
    <t>Video mô tả quá trình sinh trưởng và phát triển ở động vật (biến thái hoàn toàn, biến thái không hoàn toàn).</t>
  </si>
  <si>
    <t>Video mô tả một số tập tính của động vật (Ví dụ: tập tính sinh sản, tập tính đánh dấu lãnh thổ,…)</t>
  </si>
  <si>
    <t>Video mô tả quá trình sinh sản ở thực vật có hoa bắt đầu từ quá trình hình thành túi phôi, hạt phấn, thụ phấn, thụ tinh, hình thành hạt và quả.</t>
  </si>
  <si>
    <t>Video mô tả vòng đời ở thực vật có hoa (Hạt, nảy mầm, cây con, cây trưởng thành, ra hoa, kết trái).</t>
  </si>
  <si>
    <t>Được mô tả ở phần thiết bị dùng chung</t>
  </si>
  <si>
    <t>THIẾT BỊ THEO CHUYÊN ĐỀ HỌC TẬP</t>
  </si>
  <si>
    <t>TRANH/SƠ ĐỒ</t>
  </si>
  <si>
    <t>Sơ đồ quy trình sản xuất chất chuyển hóa thứ cấp trong công nghệ nuôi cấy tế bào thực vật</t>
  </si>
  <si>
    <t>Sơ đồ về quy trình công nghệ tế bào thực vật trong vi nhân giống cây trồng</t>
  </si>
  <si>
    <t>Sơ đồ quy trình nuôi cấy mô tế bào động vật</t>
  </si>
  <si>
    <t>Sơ đồ quy trình sản xuất enzyme từ động vật, thực vật và vi sinh vật</t>
  </si>
  <si>
    <t>Sơ đồ các bước tạo dòng DNA tái tổ hợp</t>
  </si>
  <si>
    <t>Sơ đồ về quá trình phân giải các hợp chất trong xử lí môi trường bằng công nghệ vi sinh: phân giải hiếu khí, kị khí, lên men.</t>
  </si>
  <si>
    <t>Sơ đồ mô hình thủy canh theo hướng phát triển nông nghiệp sạch</t>
  </si>
  <si>
    <t>Sơ đồ quy trình công nghệ gene ở thực vật và động vật.</t>
  </si>
  <si>
    <t>Sơ đồ thể hiện được các bước của quy trình sản xuất chất chuyển hóa thứ cấp trong công nghệ nuôi cấy tế bào thực vật</t>
  </si>
  <si>
    <t>Sơ đồ mô tả quy trình của công nghệ tế bào thực vật trong vi nhân giống cây trồng</t>
  </si>
  <si>
    <t>Sơ đồ mô tả các bước của quy trình nuôi cấy mô tế bào động vật</t>
  </si>
  <si>
    <t>Sơ đồ mô tả các bước của quy trình sản xuất enzyme từ động vật, thực vật và vi sinh vật.</t>
  </si>
  <si>
    <t>Sơ đồ mô tả các bước để tạo dòng DNA tái tổ hợp</t>
  </si>
  <si>
    <t>Sơ đồ mô tả quá trình phân giải các hợp chất trong xử lí môi trường bằng công nghệ vi sinh: phân giải hiếu khí, kị khí, lên men.</t>
  </si>
  <si>
    <t>Sơ đồ mô hình thủy canh theo hướng phát triển nông nghiệp sạch (Ví dụ: Trồng rau thủy canh theo công nghệ Isarel,...)</t>
  </si>
  <si>
    <t>Sơ đồ mô tả các bước trong quy trình công nghệ gene ở thực vật và động vật.</t>
  </si>
  <si>
    <t>Phân bón hóa học</t>
  </si>
  <si>
    <t>Video công nghệ tế bào thực vật (thành tựu, quy trình, triển vọng).</t>
  </si>
  <si>
    <t>Video công nghệ tế bào động vật (thành tựu, quy trình, triển vọng).</t>
  </si>
  <si>
    <t>Video về công nghệ tế bào gốc</t>
  </si>
  <si>
    <t>Video về cơ sở khoa học và quy trình công nghệ sản xuất enzyme.</t>
  </si>
  <si>
    <t>Video về công nghệ thu hồi khí sinh học</t>
  </si>
  <si>
    <t>Video về công nghệ ứng dụng vi sinh vật trong xử lí môi trường (xử lý ô nhiễm môi trường đất, nước, chất thải rắn)</t>
  </si>
  <si>
    <t>Video về biện pháp kĩ thuật sử dụng dinh dưỡng khoáng nhằm tạo nền nông nghiệp sạch.</t>
  </si>
  <si>
    <t>Video về một số dịch bệnh phổ biến ở người (cúm, tả, sốt xuất huyết, AIDS, Covid-19...).</t>
  </si>
  <si>
    <t>Video về nguyên nhân, tác hại, biện pháp phòng và điều trị ngộ độc thực phẩm.</t>
  </si>
  <si>
    <t>Video về biện pháp đảm bảo an toàn thực phẩm.</t>
  </si>
  <si>
    <t>Video về nguyên lí của phương pháp tách chiết ADN từ tế bào và nguyên tắc ứng dụng sinh học phân tử trong thực tiễn.</t>
  </si>
  <si>
    <t>Video về quá trình ứng dụng công nghệ gene và triển vọng trong tương lai</t>
  </si>
  <si>
    <t>Video về cơ sở, vai trò của một số biện pháp kiểm soát sinh học</t>
  </si>
  <si>
    <t>Video về giá trị của sinh thái nhân văn trong việc phát triển bền vững ở một số lĩnh vực (nông nghiệp, phát triển đô thị, bảo tồn và phát triển, thích ứng với biến đổi khí hậu)</t>
  </si>
  <si>
    <t>kg</t>
  </si>
  <si>
    <t>Một số loại phân bón (N, K, P)</t>
  </si>
  <si>
    <t>Video mô tả thành tựu, quy trình, triển vọng công nghệ tế bào thực vật (ví dụ: công nghệ nuôi cấy mô tế bào thực vật, vi nhân giống cây trồng, sản xuất hạt nhân tạo,...)</t>
  </si>
  <si>
    <t>Video mô tả thành tựu, quy trình, triển vọng công nghệ tế bào động vật (ví dụ: sản xuất vaccine, sản xuất kháng thể đơn dòng,...)</t>
  </si>
  <si>
    <t>Video mô tả về quy trình tạo tế bào gốc ở người hoặc ở thực vật.</t>
  </si>
  <si>
    <t>Video mô tả về cơ sở khoa học và quy trình công nghệ sản xuất enzyme (ví dụ: sản xuất enzyme tái tổ hợp, ứng dụng enzyme trong công nghệ thực phẩm, trong y - dược học, trong kĩ thuật di truyền,)</t>
  </si>
  <si>
    <t>Video mô tả về công nghệ thu hồi khí sinh học (biogas).</t>
  </si>
  <si>
    <t>Video về công nghệ ứng dụng vi sinh vật trong xử lí môi trường: môi trường đất, nước, chất thải rắn</t>
  </si>
  <si>
    <t xml:space="preserve">Video về biện pháp kĩ thuật sử dụng dinh dưỡng khoáng nhằm tạo nền nông nghiệp sạch.
Một số loại phân bón (N, K, P)
</t>
  </si>
  <si>
    <t>Video mô tả về tác nhân gây bệnh, cách lây truyền, hậu quả, biện pháp phòng tránh của một số dịch bệnh phổ biến ở người (cúm, tả, sốt xuất huyết, AIDS, Covid 19...)</t>
  </si>
  <si>
    <t>Video mô tả về nguyên nhân, tác hại, biện pháp phòng và điều trị ngộ độc thực phẩm.</t>
  </si>
  <si>
    <t>Video mô tả quy trình sản xuất thực phẩm an toàn</t>
  </si>
  <si>
    <t>Video mô tả nguyên lí của phương pháp tách chiết DNA từ tế bào và nguyên tắc ứng dụng sinh học phân tử trong thực tiễn.</t>
  </si>
  <si>
    <t>Video mô tả về quá trình, cơ chế tạo ra một sản phẩm ứng dụng công nghệ gene và triển vọng trong tương lai (ví dụ: công nghệ tạo ra vaccine, tạo chế phẩm sinh học)</t>
  </si>
  <si>
    <t>Video mô tả về cơ sở và vai trò của một số biện pháp kiểm soát sinh học như: sử dụng thuốc trừ sâu bằng công nghệ vi sinh, dùng các loài thiên địch.</t>
  </si>
  <si>
    <t>Video mô tả về giá trị của sinh thái nhân văn trong việc phát triển bền vững (Ví dụ: ảnh hưởng của xây dựng đập hồ thủy điện đến sự phát triển của nông thôn, miền núi; phục hồi suy thoái vùng trung du; quản lý rừng ngập mặn; cách thiết kế một đô thị xanh)</t>
  </si>
  <si>
    <t xml:space="preserve">Bộ thiết bị cơ khí cỡ nhỏ gồm:
- Máy in 3D cỡ nhỏ (Công nghệ in: FDM, Độ phân giải layer: 0,05~0,3mm, Đường kính đầu in: 0,4mm/1,75MM, Vật liệu in: PLA, ABS, Kích thước làm việc tối đa: (200x200x180)mm, Kết nối: Thẻ SD, Cổng USB);
- Khoan điện cầm tay (sử dụng pin) 03 chiếc.
</t>
  </si>
  <si>
    <t xml:space="preserve">Bộ vật liệu điện gồm:
- Pin lithium (loại 3.7V, 1200 maH), 9 cục;
- Đế pin Lithium (loại đế ba), 03 cái;
- Dây điện màu đen, màu đỏ (đường kính 0.3mm), 20 m cho mỗi màu;
- Dây kẹp cá sấu 2 đầu (dài 300mm), 30 sợi;
- Gen co nhiệt (đường kính 2 và 3mm), mỗi loại 2m;
- Băng dính cách điện 05 cuộn;
- Phíp đồng một mặt (A4, dày 1,2mm), 5 tấm;
- Muối FeCl3, 500g;
- Thiếc hàn cuộn (loại 100 g), 03 cuộn;
- Nhựa thông 300g;
- Hộp đựng dụng cụ làm bằng vật liệu nhựa cứng có độ bền cao, có tay xách, kích thước: (430x230x200)mm.
</t>
  </si>
  <si>
    <t xml:space="preserve">Bộ dụng cụ điện gồm:
- Sạc pin Lithium (khay sạc đôi, dòng sạc 600mA);
- Đồng hồ vạn năng số (Độ phân giải hiển thị: 12.000 chữ số, Dải đo điện áp AC/DC/AC rms: 0 - 1000V; Sai số cơ bản: 0,5%, Dải đo dòng điện AC/DC: 0 - 10A; Sai số cơ bản: 1,5%, Tần số đo đến 1 MHz, Dải đo điện trở: 0-40 MΩ);
- Bút thử điện (loại thông dụng);
- Kìm tuốt dây điện (đầu kìm làm bằng hợp kim thép không gỉ, cán làm bằng vật liệu cách điện, Kích thước dây tuốt: 0.6; 0.8; 1.0, 1.3; 1.6; 2.0; 2.6mm, Kích thước chiều dài: 180x60mm);
- Kìm mỏ nhọn (đầu kim làm bằng hợp kim thép không gỉ, cán làm bằng vật liệu cách điện);
- Kìm cắt (đầu kìm làm bằng hợp kim thép không gỉ, cán làm bằng vật liệu cách điện, Kích thước: (150x55x15)mm;
- Mỏ hàn thiếc (AC 220V, 60W), kèm đế mỏ hàn (loại thông dụng);
- Hộp đựng dụng cụ làm bằng vật liệu nhựa cứng có độ bền cao, có tay xách, kích thước: (430x230x200)mm.
</t>
  </si>
  <si>
    <t xml:space="preserve">Bộ dụng cụ đo gồm;
- Bộ thu thập dữ liệu: sử dụng để thu thập, hiển thị, xử lý và lưu trữ kết quả của các cảm biến tương thích trong danh mục. Có các cổng kết nối với các cảm biến và các cổng USB, SD để xuất dữ liệu. Được tích hợp màn hình màu, cảm ứng để trực tiếp hiển thị kết quả từ các cảm biến. Phần mềm tự động nhận dạng và hiển thị tên, loại cảm biến. Có thể kết nối với máy tính lưu trữ, phân tích và trình chiếu dữ liệu. Được tích hợp các công cụ để phân tích dữ liệu.
- Cảm biến đo nồng độ khí C02 (thang đo: 0 ~ 50.000ppm, độ phân giải: 1ppm; độ chính xác: ±10%);
- Cảm biến đo Lượng Oxi hòa tan trong nước (thang đo: 0 đến 20mg/L, độ chính xác: ±2%);
- Cảm biến đo Nồng độ khí Oxi trong không khí (thang đo: 0 đến 27%, độ chính xác ±1% trên toàn thang đo, nhiệt độ hoạt động: -20 ~ 50oC, độ ẩm hoạt động: 0 ~ 99%);
- Cảm biến đo Nhiệt độ (thang đo từ -20°c đến 120°C, độ phân giải ±0.03°C);
- Cảm biến đo Độ ẩm (khoảng đo: 0 đến 100%, độ chính xác: ±3%);
- Cảm biến đo Nồng độ mặn (thang đo: 0ppt ~ 50ppt, độ phân giải: ±0.1ppt, độ chính xác: ±1% trên toàn thang đo);
- Cảm biến đo Độ pH (Thang đo: 0-14pH, độ phân giải: ±0,01pH, nhiệt độ hoạt động: 5-60°C);
- Cảm biến đo Cường độ âm thanh (tùy chọn 2 thang đo: 40 - 100 dBA hoặc 80 - 130 dBA, độ chính xác: ±0.1 dBA trên toàn thang đo);
- Cảm biến đo Áp suất khí (thang đo: 0 đến 250kPa, độ phân giải: ±0.1kPa trên toàn thang đo).
- Hộp đựng dụng cụ làm bằng vật liệu nhựa cứng có độ bền cao, có tay xách, kích thước: (430x230x200)mm
</t>
  </si>
  <si>
    <t xml:space="preserve">Bộ dụng cụ bao gồm:
- Mô đun hạ áp DC-DC (2A, 4 - 36 V);
- Mô đun cảm biến: nhiệt độ (đầu ra số, độ chính xác: ± 0,5oC), độ ẩm (đầu ra số, độ chính xác: ± 2% RH), ánh sáng (đầu ra tương tự và số, sử dụng quang trở), khí gas (đầu ra tương tự và số), chuyển động (đầu ra số, góc quét: 120 độ), khoảng cách (đầu ra số, công nghệ siêu âm);
- Nút ấn 4 chân, kích thước (6x6x5)mm;
- Bảng mạch lập trình vi điều khiển mã nguồn mở (loại thông dụng); 
- Mô đun giao tiếp: Bluetooth (2.0, giao tiếp: serial port, tần số: 2,4 GHz), RFID (tần số sóng mang: 13,56 MHz, giao tiếp: SPI), Wifi (2,4 GHz, hỗ trợ chuẩn 802.11 b/g/n, hỗ trợ bảo mật: WPA/WPA2, giao tiếp: Micro USB);
- Thiết bị chấp hành: Động cơ điện 1 chiều (9-12V, 0,2A, 150-300 vòng/phút), Động cơ servo (4,8V, tốc độ: 0,1s/600), Động cơ bước (12-24V, bước góc: 1,80, kích thước: 42x42x41,5mm), còi báo (5V, tần số âm thanh: 2,5 KHz);
- Mô đun chức năng: Mạch cầu H (5-24V, 2A), Điều khiển động cơ bước (giải điện áp hoạt động 8- 45V, dòng điện: 1,5 A), rơ le (12V);
- Linh, phụ kiện: board test (150x55mm), dây dupont (loại thông dụng), linh kiện điện tử (điện trở, tụ điện các loại, transistor, LED, diode, công tắc các loại).
- Hộp đựng dụng cụ làm bằng vật liệu nhựa cứng có độ bền cao, có tay xách, kích thước (430x230x200)mm
</t>
  </si>
  <si>
    <t>- Loại thông dụng, tối thiểu phải cài đặt được các phần mềm phục vụ dạy học. Đảm bảo được các nhiệm vụ Thiết kế, mô phỏng hệ thống cơ khí, mạch điện, in 3D.
- Có kết nối LAN, Wifi và Bluetooth.</t>
  </si>
  <si>
    <t xml:space="preserve">Điện áp vào 220V- 50Hz Điện áp ra:
- Điện áp xoay chiều (5A): (3, 6, 9,12,15, 24) V.
- Điện áp một chiều (3 A): điều chỉnh từ 0 đến 24 V.
Có đồng hồ chỉ thị điện áp ra; có mạch đóng ngắt và bảo vệ quá dòng, đảm bảo an toàn về độ cách điện và độ bền điện trong quá trình sử dụng.
</t>
  </si>
  <si>
    <t>Loại thông dụng, đáp ứng các tiêu chuẩn về an toàn khi sử dụng.</t>
  </si>
  <si>
    <t>Loại thông dụng, mắt kính rộng, có phần chắn bảo vệ mắt.</t>
  </si>
  <si>
    <t>Hình chiếu phối cảnh</t>
  </si>
  <si>
    <t>Thể hiện hệ thống xây dựng hình chiếu phối cảnh của ngôi nhà cấp 4 (bao gồm mặt phẳng vật thể, mặt tranh, điểm nhìn, mặt phẳng tầm mắt, đường chân trời);</t>
  </si>
  <si>
    <t>Bản vẽ thể hiện hình chiếu đứng, hình chiếu bằng, hình chiếu cạnh, hình cắt của chi tiết giá đỡ hình chữ V với thông số cơ bản như khung tên, hình biểu diễn, kích thước và yêu cầu kĩ thuật.</t>
  </si>
  <si>
    <t>Bản vẽ thể hiện hình chiếu đứng, hình chiếu bằng, hình chiếu cạnh bản vẽ lắp của Bộ giá đỡ (bao gồm 02 giá đỡ hình chữ V, 01 tấm đỡ và 04 Vít M6x24 với các thông số kĩ thuật kèm theo);</t>
  </si>
  <si>
    <t>Bản vẽ thể hiện kích thước, hình dạng cấu tạo của ngôi nhà 2 tầng, trên bản vẽ thể hiện mặt đứng phía trước của ngôi nhà, mặt bằng tầng 1, mặt bằng tầng 2 và hình chiếu phối cảnh của ngôi nhà với những kí hiệu theo quy ước và thông số kĩ thuật;</t>
  </si>
  <si>
    <t>Thể hiện sơ đồ cấu tạo và nguyên lý làm việc của hệ thống truyền lực trên ô tô như vị trí đặt của hệ thống truyền lực trên ô tô bao gồm động cơ, li hợp, hộp số, truyền lực các đăng, truyền lực chính và bộ vi sai, bánh xe chủ động.</t>
  </si>
  <si>
    <t>Bộ thực hành lắp ráp mạch điện tử</t>
  </si>
  <si>
    <t xml:space="preserve">Bộ thực hành lắp mạch điện đơn giản bao gồm:
- Bảng điện: chất liệu nhựa, khoan lỗ, kích thước (200x300)mm;
- Aptomat: loại 2 tiếp điểm, 250V-10A;
- Công tắc đơn: 2 cái, chất liệu nhựa, kích thước (35x50)mm;
- Công tắc đảo chiều: 2 cái, chất liệu nhựa, kích thước 35x50mm;
- Ổ cắm điện: ổ cắm đôi, 250V-10A;
- Bóng đèn: loại búp LED 25W - 220V;
- Dây điện nối: 3m;
- Hộp bảo vệ: làm bằng vật liệu nhựa cứng có độ bền cao, có tay xách, kích thước phù hợp.
</t>
  </si>
  <si>
    <t xml:space="preserve">Bộ thực hành lắp ráp mạch điện tử bao gồm:
- Điện trở than: 100Ω; 1kΩ; 470Ω; 4,7kΩ; 2,2kΩ; 330kΩ; 180Ω; 5,6kΩ, công suất 0.25W, sai số 5%, hiển thị trị số bằng vạch màu.
- Điện trở kim loại: 100Ω, 470Ω, 1kΩ, 4,7kΩ, 10kΩ, 33kΩ, 47kΩ, 100kΩ, 330kΩ, 470kΩ, công suất 1W, sai số 10%, hiển thị trị số bằng số.
- Điện trở sứ: 10Ω - 5W, 1Ω - 10W, 10Ω -10w, 15Ω - 10W, 20Ω - 10W, 22Ω - 10W, sai số 5%, hiển thị trị số bằng số.
- Tụ xoay: một số loại tụ xoay có dải từ 10 pF đến 120 pF.
- Tụ giấy: một số loại tụ giấy có dải từ 500 pF đến 50pF. 
- Tụ gốm: 0,01µF, 0,1µF, 0,22µF, 2,2µF sai số 5% - 10%, hiển thị trị số bằng số.
- Tụ hóa: 1000µF - 25V, 100µF - 16V, sai số 5% - 10%, hiển thị trị số bằng số.
- Chiết áp: loại màng than, loại tinh chỉnh, công suất 1W
- Loa: 3 cái, loại công suất 1W 
- Đèn LED: 5 cái loại 5V
- Lõi ferit điện áp đầu vào 220V, điện áp đầu ra 12V, có cường độ dòng điện 1A.
- Tirixto: loại thông dụng NEC2P4M hoặc tương đương.
- Triac: loại BTA 06-600 hoặc tương đương.
- Diac: loại DB 3 hoặc tương đương.
- Tran zi to: mỗi loại 1 cái: C828; A 546; H1061; A671 hoặc tương đương.
- IC: loại IC 74xx, 78xx; 79xx; hoặc tương đương.
- Bo mạch thử: kích thước (150x55)mm
- Hộp bảo vệ: làm bằng vật liệu nhựa cứng có độ bền cao, có tay xách, kích thước phù hợp.
</t>
  </si>
  <si>
    <t>Thước T, Compa, Thước dài, Eke, thước cong. Kích thước phù hợp cho vẽ trên bảng</t>
  </si>
  <si>
    <t>BĂNG/ĐĨA/PHẦN MỀM/VIDEO</t>
  </si>
  <si>
    <t>Phần mềm vẽ kỹ thuật cơ bản</t>
  </si>
  <si>
    <t>Các phương pháp gia công cơ khí</t>
  </si>
  <si>
    <t>Tự động hóa trong sản xuất cơ khí</t>
  </si>
  <si>
    <t>Phần mềm vẽ vẽ kỹ thuật cơ bản 2D thông dụng với các lệnh vẽ đơn giản thể hiện kích thước và cấu tạo của vật thể dưới dạng 2D, sử dụng phần mềm không vi phạm bản quyền.</t>
  </si>
  <si>
    <t xml:space="preserve">Giới thiệu các phương pháp gia công cơ khí bao gồm:
- Các phương pháp gia công không phôi: Đúc, rèn, dập nóng, dập nguội, cán, kéo, ép, hàn, gia công áp lực...;
- Các phương pháp gia công cắt gọt: tiện, phay, bào, khoan, mài...
</t>
  </si>
  <si>
    <t>Giới thiệu, mô tả nội dung của máy tự động, người máy công nghiệp, dây chuyền sản xuất tự động có sử dụng Robot công nghiệp và ứng dụng công nghệ cao.</t>
  </si>
  <si>
    <t>Bếp từ</t>
  </si>
  <si>
    <t>- Bếp đơn. Chất liệu mặt bếp: Kính chịu nhiệt;
- Tính năng an toàn: Tự ngắt khi bếp nóng quá tải, khóa bảng điều khiển, cảnh báo dụng cụ nấu không phù hợp.</t>
  </si>
  <si>
    <t>Loại thông dụng, độ phóng đại tối đa 10 lần.</t>
  </si>
  <si>
    <t>Thủy tinh trung tính, chịu nhiệt, đường kính đáy ɸ63mm, chiều cao bình 93mm (trong đó cổ bình dài 25mm, kích thước ɸ22mm).</t>
  </si>
  <si>
    <t>Thủy tinh trung tính, chịu nhiệt, hình trụ ɸ72mm, chiều cao 95mm, dung tích 250ml, độ chia nhỏ nhất 50ml, có miệng rót. Đảm bảo độ bền cơ học.</t>
  </si>
  <si>
    <t>Làm bằng sứ nung, màu trắng.
Cối có đường kính ≥ 100mm, độ sâu ≥ 60mm, thành cối dày chịu được va đập cơ học, bề mặt lòng cối có độ sần nhưng mịn để dễ dàng nghiền mẫu.
Chày có chiều dài ≥ 100mm, đường kính ≥ 25mm, đầu chày bo tròn, mịn.</t>
  </si>
  <si>
    <t>Làm bằng chất liệu không rỉ, chịu nước, chịu mặn, đường kính ≥ 150mm, lỗ rây 1mm.</t>
  </si>
  <si>
    <t>Bằng Inox. Kích thước Φ6mm, cán dài 250mm.</t>
  </si>
  <si>
    <t>Dao, kéo chuyên dùng cho ghép cây làm bằng thép không rỉ; bình tưới cây ô zoa bằng nhựa tổng hợp có dung tích tối thiểu 3 lít; nilon tự hủy.</t>
  </si>
  <si>
    <t>Thùng đựng dung dịch dinh dưỡng có nắp đậy, thể tích 10-15 lít, mỗi thùng có 6 rọ trồng cây, làm bằng nhựa nguyên sinh, đảm bảo an toàn vệ sinh thực phẩm, không bị ăn mòn bởi dung dịch thủy canh.</t>
  </si>
  <si>
    <t>VIDEO</t>
  </si>
  <si>
    <t>Ứng dụng công nghệ cao trong chăn nuôi.</t>
  </si>
  <si>
    <t>Video giới thiệu công nghệ tự động hóa trong nuôi dưỡng, chăm sóc, phòng trừ bệnh, thu hoạch sản phẩm và vệ sinh chuồng trại, xử lý chất thải trong chăn nuôi bò hoặc chăn gà.</t>
  </si>
  <si>
    <t>Sử dụng một máy tính PC có cấu hình RAM, ổ cứng có dung lượng lớn hơn máy dùng cho học sinh để cài đặt làm máy chủ, cấu hình đảm bảo: 
+ Lưu trữ bài thực hành của học sinh và các phần mềm dạy học;
+ Quản lý, kết nối tất cả máy tính và các thiết bị ngoại vi trong phòng máy.
- Cài đặt được hệ điều hành và các phần mềm ứng dụng phục vụ quản lý và tổ chức dạy học không vi phạm bản quyền.
- Kết nối được Internet</t>
  </si>
  <si>
    <t>- Cấu hình đảm bảo:
+ Cài đặt được các phần mềm dạy học của các môn học trong nhà trường;
+ Kết nối được mạng LAN và Internet.
- Bao gồm: bàn phím, chuột, màn hình, tai nghe, Micro, Webcam (độ phân giải tối thiểu: 480p/30fps);
- Cài đặt được hệ điều hành và phần mềm dạy học không vi phạm bản quyền.</t>
  </si>
  <si>
    <t>Đảm bảo đồng bộ thiết bị và tốc độ đường truyền để tất cả các máy vi tính trong phòng học bộ môn Tin học có thể truy cập Internet.</t>
  </si>
  <si>
    <t>Thiết bị kết nối mạng</t>
  </si>
  <si>
    <t>Đảm bảo kết nối mạng LAN đồng bộ các máy tính và thiết bị ngoại vi khác trong phòng học bộ môn Tin học và kết nối được Internet (có dây hoặc không dây)</t>
  </si>
  <si>
    <t>Bàn có thiết kế phù hợp để máy tính. Ghế không liền bàn</t>
  </si>
  <si>
    <t>Loại thông dụng, dùng để lưu trữ các thiết bị, đồ dùng trong phòng học tin học.</t>
  </si>
  <si>
    <t>Độ phân giải tối thiểu: 600x600dpi. Tốc độ in tối thiểu: 10 trang/phút</t>
  </si>
  <si>
    <t xml:space="preserve">Máy chiếu:
- Loại thông dụng;
- Có đủ cổng kết nối phù hợp;
- Cường độ sáng tối thiểu 3.500 Ansilumens;
- Độ phân giải tối thiểu XGA;
- Kích cỡ khi chiếu lên màn hình tối thiểu 100inch;
- Điều khiển từ xa;
- Kèm theo màn chiếu và thiết bị điều khiển (nếu có).
Màn hình hiển thị:
- Loại thông dụng, màn hình tối thiểu 50 inch, Full HD;
- Có đủ cổng kết nối phù hợp;
- Có ngôn ngữ hiển thị Tiếng Việt; 
- Điều khiển từ xa;
- Nguồn điện: AC 90-220V/50Hz.
</t>
  </si>
  <si>
    <t>Máy hút bụi</t>
  </si>
  <si>
    <t>Loại thông dụng, đảm bảo đủ công suất cho 01 phòng thực hành</t>
  </si>
  <si>
    <t>Loại thông dụng, đảm bảo đủ dung lượng để lưu trữ.</t>
  </si>
  <si>
    <t>Gồm bộ tuốc nơ vít các loại, kìm bấm dây mạng RJ45, RJ11, bút thử điện.</t>
  </si>
  <si>
    <t>Công suất phù hợp với máy chủ</t>
  </si>
  <si>
    <t>THIẾT BỊ THEO CÁC CHỦ ĐỀ CƠ BẢN</t>
  </si>
  <si>
    <t>PHẦN MỀM</t>
  </si>
  <si>
    <t>Hệ điều hành</t>
  </si>
  <si>
    <t>Phần mềm tin học văn phòng</t>
  </si>
  <si>
    <t>Phần mềm diệt virus</t>
  </si>
  <si>
    <t>THIẾT BỊ THEO CÁC CHUYÊN ĐỀ HỌC TẬP TỰ CHỌN</t>
  </si>
  <si>
    <t>Phần mềm vẽ trang trí</t>
  </si>
  <si>
    <t>Phần mềm hỗ trợ và lập trình điều khiển robot giáo dục</t>
  </si>
  <si>
    <t>Phiên bản cập nhật và không vi phạm bản quyền.</t>
  </si>
  <si>
    <t>Thông dụng, không vi phạm bản quyền</t>
  </si>
  <si>
    <t>Dùng cho học sinh thực hành, loại thông dụng</t>
  </si>
  <si>
    <t>Cáp UTP cat 5e, cat 6</t>
  </si>
  <si>
    <t>Đầu bấm mạng RJ45</t>
  </si>
  <si>
    <t xml:space="preserve">Thông dụng, không vi phạm bản quyền, đảm bảo:
- Phần mềm hỗ trợ kết nối robot với máy tính, máy tính bảng hoặc điện thoại thông minh thông qua giao tiếp Bluetooth, Wifi hay USB.
- Phần mềm lập trình để lập trình điều khiển robot thực hiện tối thiểu được một số thao tác đơn giản như di chuyển tiến/lùi, cử động cánh tay.
</t>
  </si>
  <si>
    <t>Nhạc cụ thể hiện giai điệu, hòa âm</t>
  </si>
  <si>
    <t>Guitar</t>
  </si>
  <si>
    <t>Theo mẫu của nhạc cụ thông dụng, gồm triangle và thanh gỗ đều bằng kim loại. Loại phổ biến có chiều dài mỗi cạnh của tam giác là 180mm.</t>
  </si>
  <si>
    <t>Theo mẫu của nhạc cụ thông dụng. Loại phổ biến, đường kính 270mm, chiều cao 50mm.</t>
  </si>
  <si>
    <t>Theo mẫu nhạc cụ thông dụng của Việt Nam, loại sáo ngang có 1 lỗ thổi và 6 lỗ bấm.</t>
  </si>
  <si>
    <t>Theo mẫu của nhạc cụ thông dụng, có 32 phím. Nhạc cụ này có nhiều tên gọi như: melodica, pianica, melodeon, blow-organ, key harmonica, free-reed clarinet, melodyhorn.</t>
  </si>
  <si>
    <t>Theo mẫu của nhạc cụ thông dụng. Loại sáo dọc soprano recorder làm bằng nhựa, dài 330mm, phía trước có 7 lỗ bấm, phía sau có 1 lỗ bấm, dùng hệ thống bấm Baroque.</t>
  </si>
  <si>
    <t>Theo mẫu của nhạc cụ thông dụng, loại ukulele concert làm bằng gỗ, có 4 dây.</t>
  </si>
  <si>
    <t>Theo mẫu của nhạc cụ thông dụng, loại đàn làm bằng gỗ, có 6 dây.</t>
  </si>
  <si>
    <t xml:space="preserve">- Tích hợp được nhiều tính năng âm ly, loa, micro, đọc phát các định dạng tối thiểu ghi trên SD, USB trên thiết bị;
- Kết nối line-in, audio in, bluetooth với nguồn phát âm thanh;
- Công suất phù hợp với lớp học;
- Kèm theo micro;
- Nguồn điện: AC 220V/50Hz; DC, có ắc quy/pin sạc.
</t>
  </si>
  <si>
    <t>- Giá có nhiều ngăn, bằng vật liệu cứng dễ tháo lắp và an toàn trong sử dụng;
- Kích thước: Phù hợp với diện tích phòng học bộ môn và chiều cao trung bình của HS.</t>
  </si>
  <si>
    <t>- Bộ bục, bệ gồm 2 loại có kích thước như sau: Loại (1) dài 800mm, rộng 800mm, cao 1000mm; Loại (2) dài 200mm, rộng 300mm, cao 200mm;
- Chất liệu: Bằng gỗ có khung (hoặc vật liệu có độ cứng tương đương), không cong vênh, chịu được nước, an toàn trong sử dụng. Màu trắng hoặc màu sáng.</t>
  </si>
  <si>
    <t>Chất liệu bằng sắt hoặc bằng gỗ; Kích thước (1760x1060x400)mm; ngăn đựng có thể thay đổi được chiều cao, cửa có khóa; chắc chắn, bền vững, đảm bảo an toàn khi sử dụng.</t>
  </si>
  <si>
    <t xml:space="preserve">- Chiều cao phù hợp với HS - Có thể tăng giảm chiều cao phù hợp tầm mắt HS khi đứng hoặc ngồi vẽ.
- Có thể di chuyển, xếp gọn trong lớp học.
- Chất liệu: Bằng gỗ cứng (hoặc vật liệu có độ cứng tương đương) không cong vênh, chịu được nước, an toàn trong sử dụng.
</t>
  </si>
  <si>
    <t>- Chất liệu gỗ (hoặc vật liệu có độ cứng tương đương) không cong vênh, chịu được nước, an toàn trong sử dụng; kích thước (850x650)mm; độ dày tối thiểu 5mm.</t>
  </si>
  <si>
    <t xml:space="preserve">Bộ học liệu điện tử được xây dựng theo Chương trình Hoạt động trải nghiệm, hướng nghiệp cấp THPT (CTGDPT 2018), có hệ thống học liệu điện tử (hình ảnh, sơ đồ, video, các câu hỏi) đi kèm và được tổ chức, quản lý thành hệ thống thư viện điện tử, thuận lợi cho tra cứu và sử dụng. Bộ học liệu sử dụng được trên máy tính trong môi trường không kết nối internet. Phải đảm bảo tối thiểu các chức năng:
- Chức năng hỗ trợ soạn giáo án điện tử;
- Chức năng hướng dẫn chuẩn bị bài giảng điện tử;
- Chức năng hướng dẫn và chuẩn bị, chỉnh sửa sử dụng học liệu điện tử (hình ảnh, sơ đồ, video...);
- Chức năng tương tác giữa giáo viên và học sinh;
- Chức năng hướng dẫn và chuẩn bị các bài tập;
- Chức năng hỗ trợ chuẩn bị công tác đánh giá. Bộ học liệu điện tử bao gồm các video, hình ảnh minh họa, hướng dẫn tổ chức các hoạt động trải nghiệm, hướng nghiệp như: Hoạt động tham quan, cắm trại, thực địa; diễn đàn, sân khấu hóa, hội thảo, hội thi, trò chơi; các hoạt động tình nguyện nhân đạo, lao động công ích, tuyên truyền; hoạt động khảo sát, điều tra, làm dự án nghiên cứu, sáng tạo công nghệ, nghệ thuật.
</t>
  </si>
  <si>
    <t>Kích thước (400x600x0,5)mm, một mặt màu trắng kẻ li ô li dùng để viết bút dạ xóa được; một mặt màu xanh, dòng kẻ ô vuông trắng dùng để viết phấn.</t>
  </si>
  <si>
    <t>Kích thước (1760x1060x400)mm; ngăn đựng có thể thay đổi được chiều cao; cửa có khóa; chắc chắn, bền vững, đảm bảo an toàn khi sử dụng.</t>
  </si>
  <si>
    <t>Bằng kim loại hoặc gỗ, kích thước phù hợp với thiết bị.</t>
  </si>
  <si>
    <t>Loại gắn bảng thông dụng</t>
  </si>
  <si>
    <t>Khuôn nẹp ống dạng dẹt; kích cỡ dày 6mm, rộng 13mm, dài (1090mm, 1020mm, 790mm, 720mm, 540mm, 290mm), bằng nhựa PVC hoặc tương đương, có 2 móc để treo.</t>
  </si>
  <si>
    <t>Loại thông dụng.</t>
  </si>
  <si>
    <t>- Phát các loại đĩa CD có các định dạng phổ thông;
- Có cổng USB và/hoặc thẻ nhớ;
- Có chức năng nhớ, tua tiến, tua lùi, tạm dừng; 
- Đài AM, FM;
- Nguồn điện: AC 110-220V/50 Hz, sử dụng được pin.</t>
  </si>
  <si>
    <t>- Tích hợp được nhiều tính năng âm ly, loa, micro, đọc phát các định dạng tối thiểu ghi trên SD, USB trên thiết bị;
- Kết nối line-in, audio in, bluetooth với nguồn phát âm thanh;
- Công suất phù hợp với lớp học;
- Kèm theo micro;
- Nguồn điện: AC 220V/50Hz; DC, có ắc quy/pin sạc.</t>
  </si>
  <si>
    <t>- Loại thông dụng, tối thiểu phải cài đặt được các phần mềm phục vụ dạy học
- Có kết nối LAN, Wifi và Bluetooth</t>
  </si>
  <si>
    <t>Loại thông dụng, công nghệ laze, tốc độ tối thiểu 16 tờ khổ A4/phút.</t>
  </si>
  <si>
    <t>Cân bàn điện tử, loại thông dụng</t>
  </si>
  <si>
    <t>g</t>
  </si>
  <si>
    <t>- Loại thông dụng, Full HD;
- Cảm biến hình ảnh tối thiểu 5MP;
- Zoom quang học tối thiểu 10x;
- Phụ kiện kèm theo.</t>
  </si>
  <si>
    <t>- Loại thông dụng, tối thiểu phải cài đặt được các phần mềm phục vụ dạy học;
- Có kết nối LAN, Wifi và Bluetooth.</t>
  </si>
  <si>
    <t>- Mô phỏng 3D mô tả tiến trình phản ứng ở cấp độ phân tử, phương trình hóa học của phản ứng.</t>
  </si>
  <si>
    <t>Một thí nghiệm có nội dung gồm:
- Video thí nghiệm thật về dụng cụ, hóa chất, các thao tác, hiện tượng và kết quả thí nghiệm;
- Mô phỏng 3D mô tả tiến trình phản ứng ở cấp độ phân tử, phương trình hóa học của phản ứng.</t>
  </si>
  <si>
    <t>Bộ thí nghiệm gồm:
- Đĩa petri; Lam kính; Lamen; Kim mũi mác; Kính hiển vi; Giấy thấm; Pipet; Đèn cồn; Bình tia nước; (TBDC);
- Tủ sấy (01 cái), loại thông dụng trong phòng thí nghiệm.
- Cốc thủy tinh 100 ml - Bình thủy tinh 2L có nắp đậy (Loại thông dụng)
- Cốc thủy tinh 100 ml có nắp đậy (Loại thông dụng);
- Khay inox (200 x 270)mm (Loại thông dụng);
- Bát inox miệng 300mm (Loại thông dụng);
- Ống đong 500 ml (Loại thông dụng)
- Giấy đo pH (Loại thông dụng) hoặc cảm biến độ pH (TBDC).</t>
  </si>
  <si>
    <t>Bộ thí nghiệm gồm:
- Kính hiển vi; Bộ đồ mổ;Lam kính (10 cái)
Lamen; Kim mũi mác;Dao cắt tiêu bản; Đèn cồn; Đĩa đồng hồ; Giấy thấm; Găng tay; (TBDC.)
- Tiêu bản các giai đoạn của quá trình nguyên phân (Tiêu bản cố định, rõ nét nhìn thấy được các giai đoạn của quá trình nguyên phân ở hành tây, hành ta);
- Tiêu bản các giai đoạn của quá trình giảm phân (Tiêu bản cố định, rõ nét nhìn thấy được các giai đoạn của quá trình, giảm phân ở châu chấu, hoa hành.</t>
  </si>
  <si>
    <t>Bộ thiết bị gồm:
- Bộ thu nhận tín hiệu; Giấy đo pH hoặc Cảm biến độ pH; Cảm biến độ ẩm; Cân điện tử; (TBDC).
- Thước nhựa loại thông dụng, 300mm</t>
  </si>
  <si>
    <t>Bộ thiết bị gồm:
- Đèn cồn; Ống nghiệm; Cốc thủy tinh; Đĩa petri; Panh kẹp; (TBDC)
- Lưới thép không gỉ: (Lưới bằng inox hoặc thép không gỉ, kích thước khoảng (100x10)mm, bo cạnh, chắc chắn.);
- Kiềng 3 chân: Chất liệu Inox Ф5mm, uốn tròn, đường kính 100mm, có chân cao 105 mm, chân có nút nhựa.</t>
  </si>
  <si>
    <t>Bộ thiết bị gồm:
- Bộ thu nhận tín hiệu; Cốc thủy tinh, (TBDC);
- Cảm biến oxygen hòa tan;
- Đèn điện hoặc đèn pin (để làm nguồn sáng ).</t>
  </si>
  <si>
    <t>Nước cất (1000ml) (TBDC) 
NaCl (500g)
Tinh bột biến tính (50g) 
Hydrochloride acid HCl (50ml) 
NaHCO3 (20g)
Thuốc thử lugol (100ml)
Thuốc nhuộm xanh Methylene (100ml)</t>
  </si>
  <si>
    <t>Ethanol 96% (100ml) (TBDC) 
Thuốc nhuộm Schiff (100ml) 
Acetic acid (100ml) 
Hydrochloride acid HCl (50ml) 
Thuốc nhuộm carmine (100ml) 
Thuốc nhuộm orcein (100ml)</t>
  </si>
  <si>
    <t>Thuốc nhuộm Fuchsin (100ml)
Thuốc nhuộm xanh methylene (100ml)</t>
  </si>
  <si>
    <t>n-Hecxan (200ml) 
Ethanol (100ml) (TBDC) 
Etylacetale (200ml)
Potasium iodine KI (200 ml)
Coban Clorua CoCl2 (500ml) 
NaCl 0.9% (2000 ml)</t>
  </si>
  <si>
    <t>Ethanol 96% (100ml); Nước cất (100ml) (TBDC) 
Chất tẩy rửa (nước rửa bát chén) (100ml)</t>
  </si>
  <si>
    <t>TT ko có đv tính</t>
  </si>
  <si>
    <t>Bộ thiết bị gồm:
- Bộ thu nhận tín hiệu;Giấy đo pH; hoặc Cảm biến độ pH; Cảm biến độ ẩm; (TBDC)
- Cân điện tử: Cân kỹ thuật, độ chính xác đến 0,01g. Khả năng cân tối đa 240g.
- Thước nhựa</t>
  </si>
  <si>
    <t>Minh hoạ sơ đồ nguyên lý của mạch khuếch đại và sơ đồ khối nguyên lý của các mạch điều chế, mạch giải điều chế của điện tử tương tự.</t>
  </si>
  <si>
    <t>Minh hoạ sơ đồ mạch xử lý tín hiệu thuộc mạch tổ hợp và mạch dãy trong điện tử số.</t>
  </si>
  <si>
    <t>- Điện áp: 220 v/50hz;
- Công xuất: 220W;
- Công suất hút: 0,12 Mpa;
- Mức độ hàn: ≥ 6 mức;
- Kích thước hàn: 50mm ~ 300mm.</t>
  </si>
  <si>
    <t>- Loại thông dụng, cầm tay;
- Phạm vi đo: 0.00ppt - 50.00ppt (chỉ số ppt số gam muối /1kg nước biển tương đương 1/1000);
- Độ chính xác: ± 0,2%;
- Phạm vi nhiệt độ đo: 0 ~ 60°C;
- Hiển thị: số trên màn hình LCD;
(Hoặc sử dụng cảm biến đo nồng độ mặn ở phần TBDC của môn học).</t>
  </si>
  <si>
    <t>- Loại thông dụng, cầm tay;
- Thang đo: 0.00 - 9.99 ppm (mg/L) NH3-N (amoni-nito);
- Độ phân giải: 0.01 ppm;
- Độ chính xác: ± 0.05 ppm;
- Môi trường đo: 0 đến 50°C;
- Tự động tắt: sau 10 phút không sử dụng;
(Hoặc sử dụng cảm biến ở phần TBDC của môn học).</t>
  </si>
  <si>
    <t>- Loại thông dụng, cầm tay;
- Dải đo từ 0 -14 độ pH;
- Độ phân giải: 0,01pH;
- Độ chính xác: ± 0.01%;
- Điều kiện làm việc: 0 ~ 50°C;
- Hiển thị: số trên màn hình LCD;
(Hoặc sử dụng cảm biến đo pH ở phần TBDC của môn học)</t>
  </si>
  <si>
    <t>- Loại thông dụng, cầm tay;
- Phạm vi đo: 0-19,9 mg/l;
- Độ phân giải: 0.1 mg/l;
- Độ chính xác tương đối: +/- 0,5 mg/l;
- Tự động bù nhiệt: 5 ~ 45°C;
- Điều kiện làm việc: 5 ~ 45°C;
- Nhiệt độ đo: 5 ~ 99,9°C;
(Hoặc sử dụng cảm biến đo nồng độ oxy ở phần TBDC của môn học).</t>
  </si>
  <si>
    <t>TT ko có đơn vị tính</t>
  </si>
  <si>
    <t>Bản đồ treo tường thể hiện nội dung: 
- Phân bố nhiệt độ không khí trên Trái Đất theo vĩ độ địa lí.
- Phân bố nhiệt độ không khí trên Trái Đất theo lục địa và đại dương.
-  Phân bố nhiệt độ không khí trên Trái Đất theo địa hình.
Kích thước (1500x1090)mm.</t>
  </si>
  <si>
    <t>Bản đồ treo tường thể hiện nội dung: 
- Trái Đất có 7 đới khí hậu xen kẽ nhau từ xích đạo về hai cực. Trong đới khí hậu có kiểu khí hậu, bao gồm:
(1) Đới khí hậu xích đạo; 
(2) Đới khí hậu cận xích đạo; 
(3) Đới khí hậu nhiệt đới (Kiểu khí hậu nhiệt đới gió mùa và Kiểu khí hậu nhiệt đới lục địa); 
(4) Đới khí hậu cận nhiệt (Kiểu khí hậu cận nhiệt lục địa; Kiểu khí hậu cận nhiệt gió mùa và Kiểu khí hậu cận nhiệt địa trung hải); 
(5) Đới khí hậu ôn đới (Kiểu khí hậu ôn đới lục địa và Kiểu khí hậu ôn đới hải dương); 
(6) Đới khí hậu cận cực; 
(7) Đới khí hậu cực.
- Biểu đồ nhiệt độ, lượng mưa ở một số địa điểm có các kiểu khí hậu khác nhau;
- Kích thước (1500x1090)mm.</t>
  </si>
  <si>
    <t xml:space="preserve">Lược đồ treo tường thể hiện nội dung: 
- 07 mảng kiến tạo lớn: mảng Thái Bình Dương, mảng Ấn Độ - Ôxtrâylia, mảng Âu - Á, mảng Phi, mảng Bắc Mĩ, mảng Nam Mĩ, mảng Nam Cực và một số mảng nhỏ;
- Hướng di chuyển của các mảng kiến tạo;
- Phân bố các vùng núi trẻ, vành đai động đất và núi lửa.
Kích thước (1500x1090)mm. </t>
  </si>
  <si>
    <t xml:space="preserve">Bản đồ treo tường thể hiện nội dung:
- Bản đồ phân bố các nhóm đất chính theo vĩ độ, từ cực đến xích đạo bao gồm:
(1) Băng tuyết;
(2) Đất đài nguyên;
(3) Đất pốt dôn;
(4) Đất nâu, xám rừng lá rộng ôn đới;
(5) Đất đen, hạt dẻ thảo nguyên, đồng cỏ núi cao;
(6) Đất đỏ nâu rừng và cây bụi lá cứng;
(7) Đất đỏ vàng cận nhiệt ẩm;
(8) Đất xám hoang mạc, bán hoang mạc;
(9) Đất đỏ, nâu đỏ xa van;
(10)  Đất đỏ vàng (feralit), đen nhiệt đới;
- Bản đồ phân bố các kiểu thảm thực vật chính theo vĩ độ, từ cực đến xích đạo bao gồm:
(1) Hoang mạc lạnh;
(2) Đài nguyên;
(3) Rừng lá kim;
(4) Rừng lá rộng và rừng hỗn hợp ôn đới;
(5) Rừng cận nhiệt ẩm;
(6) Rừng và cây bụi lá cứng cận nhiệt;
(7) Hoang mạc, bán hoang mạc;
(8) Thảo nguyên, cây bụi chịu hạn và đồng cỏ núi cao;
(9) Xa van, cây bụi;
(10) Rừng nhiệt đới, xích đạo;
- Kích thước (1090x1500)mm;
</t>
  </si>
  <si>
    <t>- Bản đồ treo tường thể hiện các điều kiện tự nhiên của khu vực Mỹ Latinh; ranh giới tiếp giáp với các quốc gia, các vùng biển;
- Bản đồ phụ: Vị trí khu vực Mỹ Latinh trên bản đồ châu Mỹ.
- Kích thước (1090x790)mm.</t>
  </si>
  <si>
    <t>- Bản đồ treo tường thể hiện các điều kiện tự nhiên của khu vực Đông Nam Á; ranh giới tiếp giáp với các quốc gia, các vùng biển;
- Bản đồ phụ: Vị trí khu vực Đông Nam Á trên bản đồ châu Á.
- Kích thước (1090x790)mm.</t>
  </si>
  <si>
    <t>- Bản đồ treo tường thể hiện các điều kiện tự nhiên của Nhật Bản; tiếp giáp với các vùng biển;
- Bản đồ phụ: Vị trí Nhật Bản trên bản đồ châu Á.
- Kích thước (1090x790)mm.</t>
  </si>
  <si>
    <t xml:space="preserve">Bộ tranh rời, kích thước (290x210)mm, in offset 4 màu trên giấy couché, định lượng 200g/m2, cán láng OPP mờ (hoặc in màu trên nhựa). Bộ tranh minh họa các hình ảnh:
Nhóm Quản lý
- Quản lý nhân sự;
- Quản lý giáo dục;
- Huấn luyện viên; 
- Tiếp thị và bán hàng; 
- Quản lý tài chính; 
- Quản lý khách sạn;
- Cảnh sát;
- Thanh tra;
- Nhà sản xuất truyền hình;
- Nhân viên bất động sản;
- Du lịch;
- Đại lý kinh doanh/phân phối sản phẩm; 
- Bảo hiểm;
- Chính trị gia.
Nhóm Kỹ thuật
- Phi công; 
- Tài xế; 
- Thuyền trưởng; 
- Nuôi trồng thủy sản;
- Lập trình viên;
- Kỹ sư máy tính; 
- Phát triển website; 
- Lính cứu hỏa; 
- Đầu bếp;
- Nhân viên pha chế rượu;
- Thợ sửa chữa;
- Huấn luyện viên thể thao;
- Thợ mộc; 
- Vận động viên;
- Nhà sản xuất.
Nhóm Nghiên cứu
- Kiến trúc sư; 
- Kỹ sư;
- Nhà khoa học; 
- Công nghệ thực phẩm; 
- Khí tượng thủy văn;
- Bác sĩ dinh dưỡng;
- Bác sỹ;
- Dược sĩ;
- Chuyên gia vật lý trị liệu; 
- Bác sĩ đa khoa;
- Bác sĩ thú y;
- Luật sư;
- Nhà kinh tế học;
- Nhà phân tích tài chính;
- Nhà động vật học.
Nhóm Nghệ thuật
- Họa sĩ phim hoạt họa;
- Thiết kế thời trang;
- Họa sĩ đồ họa;
- Nhiếp ảnh gia;
- Diễn viên;
- Nhạc sĩ;
- Diễn viên múa;
- Người mẫu thời trang;
Nhóm Xã hội
- Chăm sóc sức khỏe; 
- Huấn luyện viên;
- Giáo viên;
- Tư vấn viên;
- Luật sư; 
- Nhân viên công tác xã hội;
- Thợ làm tóc;
- Tiếp viên hàng không;
- Nhà thẩm mỹ học;
- Chăm sóc khách hàng;
- Trị liệu tâm lí;
- Y tá;
- Điều dưỡng;
- Nhà ngoại giao.
Nhóm Nghiệp vụ
- Nhân viên tòa án;
- Thư ký;
- Nhân viên lưu giữ hồ sơ; 
- Kế toán;
- Kiểm toán; 
- Thu ngân;
- Chuyên gia phân tích tín dụng/ngân sách; 
- Nhà định giá bất động sản;
- Nhân viên kiểm soát không lưu; 
- Giám sát nhà kho;
- Hành chính văn phòng;
- Nhân viên xử lý dữ liệu;
</t>
  </si>
  <si>
    <t xml:space="preserve">Bộ công cụ lao động: 
- Bộ dụng cụ làm vệ sinh trường học, bao gồm: chổi rễ, ky hốt rác có cán bằng nhựa, găng tay lao động phù hợp với học sinh, khẩu trang y tế;
- Bộ công cụ làm vệ sinh lớp học, bao gồm: chổi đót (hoặc chổi nhựa), khăn lau, ky hốt rác có cán bằng nhựa, khẩu trang y tế, giỏ đựng rác bằng nhựa có quai xách;
- Bộ dụng cụ chăm sóc hoa, cây trồng thông thường, bao gồm: xẻng, bình tưới cây 4 lít bằng nhựa, kéo cắt cành.
</t>
  </si>
  <si>
    <t>Dùng cho dạy học và hoạt động giáo dục.</t>
  </si>
  <si>
    <t>Kích thước (400x600x0,5)mm, một mặt mầu trắng kẻ ô li dùng để viết bút dạ xoá được; một mặt màu xanh, dòng kẻ ô li trắng dùng để viết phấn.</t>
  </si>
  <si>
    <t>Đựng thiết bị</t>
  </si>
  <si>
    <t>Kích thước (1.760x1.060x400)mm; ngăn đựng có thể thay đổi được chiều cao; cửa có khóa; chắc chắn, bền vững, đảm bảo an toàn khi sử dụng.</t>
  </si>
  <si>
    <t>Gắn tranh, ảnh lên bảng</t>
  </si>
  <si>
    <t>Nẹp tranh, bản đồ, lược đồ</t>
  </si>
  <si>
    <t>Khuôn nẹp ống dạng dẹt; kích cỡ dày 6mm, rộng 13mm, dài (1.090mm, 1.020mm, 790mm, 720mm, 540mm, 290mm), bằng nhựa PVC, có 2 móc để treo.</t>
  </si>
  <si>
    <t>Bảo quản tranh</t>
  </si>
  <si>
    <t>- Phát các loại đĩa CD có các định dạng phổ thông;
- Có cổng USB và/hoặc thẻ nhớ
- Có chức năng nhớ, tua tiến, tua lùi, tạm dừng.
- Đài AM, FM
- Nguồn điện AC 110-220V/50 Hz, sử dụng được pin</t>
  </si>
  <si>
    <t>Dùng cho các hoạt động ngoài trời</t>
  </si>
  <si>
    <t>- Loại thông dụng, tối thiểu phải cài đặt được các phần mềm phục vụ dạy học
- Có kết nối LAN, Wifi và Bluetooth.</t>
  </si>
  <si>
    <t>Bộ/Chiếc</t>
  </si>
  <si>
    <t>Trình chiếu</t>
  </si>
  <si>
    <t>- Loại thông dụng.
- Đọc đĩa DVD, VCD/CD, CD - RW, và các chuẩn thông dụng khác.
- Có cổng kết nối USB, thẻ nhớ;
- Tín hiệu ra dưới dạng AV, HDMI;
- Chức năng tua tiến, tua lùi, tạm dừng;
- Điều khiển từ xa;
- Nguồn điện: 90V - 240V/50Hz.</t>
  </si>
  <si>
    <t>Dạy học</t>
  </si>
  <si>
    <t>- Loại thông dụng, Full HD;
- Cảm biến hình ảnh tối thiểu 5MP;
- Zoom quang học tối thiểu 10x;
- Phụ kiện kèm theo</t>
  </si>
  <si>
    <t>Dùng cho dạy học và hoạt động giáo dục</t>
  </si>
  <si>
    <t>Dùng để đo khối lượng cơ thể học sinh</t>
  </si>
  <si>
    <t>Dùng để đo nhiệt độ cơ thể học sinh</t>
  </si>
  <si>
    <t>Video/Clip</t>
  </si>
  <si>
    <t>Chủ đề 2: Viết đoạn văn, bài văn</t>
  </si>
  <si>
    <t>Video tả người, tả cảnh</t>
  </si>
  <si>
    <t>Minh họa, giúp HS quan sát, tìm hiểu các đặc điểm của người, của phong cảnh để viết bài văn miêu tả.</t>
  </si>
  <si>
    <t>- Video/clip có nội dung về hình dáng, hoạt động của con người ở các độ tuổi, nghề nghiệp và công việc khác nhau;</t>
  </si>
  <si>
    <t>GV sử dụng khi vẽ bảng trong dạy học hình học.</t>
  </si>
  <si>
    <t>Giúp HS khám phá, hình thành, thực hành, luyện tập về khả năng xảy ra của một sự kiện (hay hiện tượng).</t>
  </si>
  <si>
    <t>Bộ thiết bị dạy học yếu tố xác suất gồm:
- 01 quân xúc xắc có độ dài cạnh là 20mm; có 6 mặt, số chấm xuất hiện ở mỗi mặt là một trong các số 1; 2; 3; 4; 5; 6 (mặt 1 chấm; mặt 2 chấm;...; mặt 6 chấm);
- 01 hộp nhựa trong để tung quân xúc xắc (Kích thước phù hợp với quân xúc xắc);
- 02 đồng xu gồm một đồng xu to có đường kính 25mm và một đồng xu nhỏ có đường kính 20mm; độ dày 1mm; làm bằng hợp kim (nhôm, đồng). Trên mỗi đồng xu, một mặt khắc nổi chữ N, mặt kia khác nổi chữ S;
- 01 hộp bóng có 3 quả, trong đó có 1 quả bóng xanh, 1 quả bóng đỏ và 1 quả bóng vàng, các quả bóng có kích thước và trọng lượng như nhau với đường kính 35mm (giống quả bóng bàn).</t>
  </si>
  <si>
    <t>GV sử dụng khi dạy học về phân số.</t>
  </si>
  <si>
    <t xml:space="preserve">Bộ thiết bị hình học dạy phân số gồm:
- 09 hình tròn đường kính 160mm, độ dày của vật liệu tối thiểu là 1,5mm màu sáng (trong đó có 5 hình được chia thành 4 phần đều nhau qua tâm bằng nét kẻ rộng 1mm; sơn màu đỏ 1/4 hình; 1 hình được chia thành 4 phần đều nhau qua tâm bằng nét kẻ rộng 1mm, đường viền theo chu vi và đường kẻ chia (không tiếp xúc với phần sơn) là nét kẻ đứt rộng 1mm, sơn đỏ 1/4; 1 hình được chia thành 4 phần đều nhau qua tâm bằng nét kẻ rộng 1mm toàn bộ hình tròn sơn màu đỏ; 1 hình được chia thành 2 phần đều nhau qua tâm bằng nét kẻ rộng 1mm; sơn đỏ 1/2 hình; 1 hình được chia thành 6 phần đều nhau qua tâm bằng nét kẻ rộng 1mm, sơn đỏ 5/6 hình tròn);
- 02 hình tròn đường kính 160mm, độ dày của vật liệu tối thiểu là 1,5mm, chuyển động quay tương đối với nhau thông qua trục nối tâm có vòng đệm ở giữa; một hình trong suốt, một hình màu tối (mỗi hình: được chia thành 8 phần đều nhau qua tâm bằng nét kẻ, sơn màu đỏ 1/2 hình tròn. Các đường bao, đường nối tâm, có chiều rộng 1mm);
- 04 hình vuông có kích thước (160x160)mm, màu trắng (trong đó có 3 hình chia thành 4 hình vuông nhỏ đều nhau qua tâm, bằng nét kẻ rộng 1mm, 1/4 hình có màu xanh cô ban và 1 hình chia thành 4 hình vuông nhỏ đều nhau qua tâm, bằng nét kẻ rộng 1mm, riêng phần không màu là nét kẻ đứt, 3/4 hình có màu xanh cô ban), độ dày của vật liệu tối thiểu là 1,5 mm.
(Ghi chú: Các hình có thể sử dụng từ tính để giáo viên đính lên bảng từ)
</t>
  </si>
  <si>
    <t>Giúp HS khám phá, hình thành, thực hành, luyện tập về phân số.</t>
  </si>
  <si>
    <t>Bộ thiết bị hình học dạy học phân số gồm:
- 09 hình tròn đường kính Φ40mm, độ dày của vật liệu tối thiểu là 1,2mm màu sáng (trong đó có 5 hình được chia thành 4 phần đều nhau qua tâm bằng nét kẻ rộng 1mm; sơn màu đỏ 1/4 hình; 1 hình được chia thành 4 phần đều nhau qua tâm bằng nét kẻ rộng 1mm, đường viền theo chu vi và đường kẻ chia (không tiếp xúc với phần sơn) là nét kẻ đứt rộng 1mm, sơn đỏ 1/4; 1 hình được chia thành 4 phần đều nhau qua tâm bằng nét kẻ rộng 1mm toàn bộ hình tròn sơn màu đỏ; 1 hình được chia thành 2 phần đều nhau qua tâm bằng nét kẻ rộng 1mm; sơn đỏ 1/2 hình; 1 hình được chia thành 6 phần đều nhau qua tâm bằng nét kẻ rộng 1mm, sơn đỏ 5/6 hình tròn;
- 04 hình vuông có kích thước (40x40)mm, màu trắng (trong đó có 3 hình chia thành 4 hình vuông nhỏ đều nhau qua tâm, bằng nét kẻ rộng 1mm, 1/4 hình có màu xanh cô ban và 1 bình chia thành 4 hình vuông nhỏ đều nhau qua tâm, bằng nét kẻ rộng 1mm, riêng phần không màu là nét kẻ đứt, 3/4 hình có màu xanh cô ban), độ dày của vật liệu tối thiểu là 1,2mm.</t>
  </si>
  <si>
    <t>- Giúp GV dạy hình phẳng và hình khối.
- Giúp HS thực hành nhận dạng hình phẳng và hình khối, lắp ghép xếp hình.</t>
  </si>
  <si>
    <t>c1) - 02 hình thang bằng nhau, kích thước đầy lớn 280mm, đầy nhỏ 200mm, chiều cao 150mm, độ dày của vật liệu tối thiểu là 2mm, màu đỏ, đường cao màu trắng (trong đó có 1 hình giữ nguyên; 1 hình cắt ra 2 phần ghép lại được hình tam giác);
- 02 hình tam giác bằng nhau, kích thước cạnh đáy 250mm, cạnh xiên 220mm, cao 150mm, độ dày của vật liệu tối thiểu là 2 mm, màu xanh côban (trong đó có 1 hình tam giác giữ nguyên, có đường cao màu đen; 1 hình cắt thành 2 tam giác theo đường cao để ghép với hình trên được hình chữ nhật);</t>
  </si>
  <si>
    <t>c2) - 02 hình thang bằng nhau, kích thước 2 đáy 80mm và 50mm, chiều cao 40mm, độ dày của vật liệu tối thiểu là 1,2 mm, màu đỏ, kẻ đường cao (trong đó có 1 hình thang nguyên; 1 hình thang cắt ra 2 phần ghép lại được hình tam giác);
- 02 hình tam giác bằng nhau, kích thước đáy 80mm, cao 40mm, 1 góc 60°, độ dày của vật liệu tối thiểu là 1,2mm, màu xanh côban (trong đó có 1 hình tam giác nguyên, có kẻ đường cao; 1 hình tam giác cắt theo đường cao thành 2 tam giác để ghép với hình trên được hình chữ nhật (80x40)mm);</t>
  </si>
  <si>
    <t>g3) - 01 hình hộp chữ nhật kích thước (200x160x100)mm, 4 mặt xung quanh màu trắng, 2 đáy màu đỏ, độ dày của vật liệu tối thiểu là 2mm, các mặt liên kết với nhau bằng màng PET 0,05mm, có thể mở ra thành hình khai triển của hình hộp chữ nhật (gắn được trên bảng từ);
- 01 hình hộp chữ nhật biểu diễn cách tính thể tích, kích thước trong hộp (200x160x100)mm, trong suốt, độ dày của vật liệu tối thiểu là 2mm. Bên trong chứa 1 tấm đáy (200x160x10)mm và 1 cột (10x10x90)mm, sơn ô vuông (10x10)mm bằng hai màu trắng, đỏ;
- 01 hình lập phương cạnh 200mm, 4 mặt xung quanh màu trắng, 2 mặt đáy màu đỏ, độ dày của vật liệu tối thiểu là 2mm, các mặt liên kết với nhau bằng màng PET 0,05mm, có thể mở ra thành hình khai triển của hình lập phương (gắn được trên bảng từ);
- 01 hình lập phương cạnh 100mm biểu diễn thể tích 1dm3, trong suốt, bên trong chứa 1 tấm đáy có kích thước bằng (100x100x10)mm và 1 cột (10x10x90)mm, ô vuông (10x10)mm có hai màu xanh, trắng;
- 01 hình trụ làm bằng vật liệu trong suốt, độ dày tối thiểu là 2mm, đáy có đường kính 100mm, chiều cao 150mm;
- 01 hình cầu làm bằng vật liệu màu đỏ trong suốt, độ dày tối thiểu là 3mm, đường kính 200mm; Giá đỡ có đường kính 90mm, chiều cao 20mm, độ dày tối thiểu là 2mm.
Vật liệu: Tất cả các thiết bị được làm bằng nhựa, gỗ (hoặc vật liệu có độ cứng tương đương), có màu sắc tươi sáng, an toàn trong sử dụng.</t>
  </si>
  <si>
    <t>Phần mềm toán học</t>
  </si>
  <si>
    <t>Phần mềm toán học hỗ trợ GV giúp HS thực hành, luyện tập các yếu tố hình học.</t>
  </si>
  <si>
    <t>Phần mềm toán học hỗ trợ GV giúp HS thực hành, luyện tập các yếu tố hình học.
Phải sử dụng phần mềm không vi phạm bản quyền</t>
  </si>
  <si>
    <t>Thống kê và xác suất</t>
  </si>
  <si>
    <t>Phần mềm toán học hỗ trợ GV giúp HS thực hành, luyện tập các yếu tố Thống kê và xác suất.</t>
  </si>
  <si>
    <t>Phần mềm toán học đảm bảo hỗ trợ GV vẽ bảng, biểu đồ; mô tả thí nghiệm ngẫu nhiên trong dạy học các yếu tố Thống kê và xác suất;
Phải sử dụng phần mềm không vi phạm bản quyền.</t>
  </si>
  <si>
    <t>Phát các học liệu âm thanh.</t>
  </si>
  <si>
    <t>- Phát các loại đĩa CD có các định dạng phổ thông;
- Có cổng USB và/hoặc thẻ nhớ;
- Có chức năng nhớ, tua tiến, tua lùi, tạm dừng;
- Đài AM, FM;
- Nguồn điện: AC 110-220V/50 Hz, sử dụng được pin.</t>
  </si>
  <si>
    <t>Phát học liệu hình ảnh và âm thanh cho các hoạt động nghe và nói.</t>
  </si>
  <si>
    <t>- Loại thông dụng;
- Đọc đĩa DVD, VCD/CD, CD - RW và các chuẩn thông dụng khác;
- Có cổng kết nối USB, thẻ nhớ;
- Tín hiệu ra dưới dạng AV, HDMI;
- Chức năng tua tiến, tua lùi, tạm dừng;
- Điều khiển từ xa;
- Nguồn điện: 90V - 240V/50 Hz.</t>
  </si>
  <si>
    <t>Kết nối với máy tính và các thiết bị khác để phát âm thanh, hình ảnh.</t>
  </si>
  <si>
    <t>Kết nối với các thiết bị ngoại vi để trình chiếu bài giảng.</t>
  </si>
  <si>
    <t>- Loại thông dụng có cấu hình tối thiểu cài đặt được các hệ điều hành và các phần mềm dạy học ngoại ngữ;
- Màn hình tối thiểu: 17 inch (máy tính để bàn), 14 inch (máy tính xách tay);
- Có các cổng kết nối tối thiểu: VGA, HDMI, USB, LAN, Wifi và Bluetooth.</t>
  </si>
  <si>
    <t>Phát các học liệu âm thanh và trợ âm cho giáo viên.</t>
  </si>
  <si>
    <t>- Tích hợp được nhiều tính năng âm ly, loa, micro, đọc các định dạng DVD, CD, SD, USB trên thiết bị;
- Kết nối Line-in, audio in, bluetooth với nguồn phát âm thanh;
- Công suất phù hợp với lớp học;
- Kèm theo micro;
- Nguồn điện: AC 220V/50Hz; DC, có ắc quy/pin sạc.</t>
  </si>
  <si>
    <t>Bộ tranh có nội dung theo các chủ điểm/chủ đề trong chương trình môn Ngoại ngữ cấp Tiểu học theo Chương trình giáo dục phổ thông 2018, kích thước (148x210)mm, in offset 4 màu trên giấy couche định lượng 200g/m2, cán láng OPP mờ (hoặc in màu trên nhựa).</t>
  </si>
  <si>
    <t>Hỗ trợ giáo viên xây dựng kế hoạch dạy học, kế hoạch bài dạy (điện tử), bài giảng (điện tử), học liệu (điện tử), bài tập, bài kiểm tra đánh giá.</t>
  </si>
  <si>
    <t>Bộ học liệu điện tử được xây dựng theo chương trình môn Ngoại ngữ cấp Tiểu học theo Chương trình giáo dục phổ thông 2018, không vi phạm các quy định về bản quyền, pháp luật, chủ quyền, văn hóa, dân tộc, giới, các đối tượng dễ tổn thương, có hệ thống học liệu điện tử (bài nghe, video, hình ảnh, bài giảng điện tử để dạy luyện nghe/nói cho học sinh, hệ thống câu hỏi, đề kiểm tra) đi kèm và được tổ chức, quản lý thành hệ thống thư viện điện tử, thuận tiện cho tra cứu và sử dụng. Bộ học liệu sử dụng được trên máy tính trong môi trường không có kết nối internet. Đảm bảo các chức năng:
- Chức năng hỗ trợ soạn kế hoạch bài dạy điện tử;
- Chức năng chuẩn bị bài giảng điện tử;
- Chức năng chèn các học liệu điện tử (hình ảnh, video, âm thanh) vào giáo án điện tử;
- Chức năng tạo câu hỏi, bài tập;
- Chức năng kiểm tra đánh giá.
Bộ học liệu điện tử gồm các bài nghe, video, hình ảnh, bài giảng điện tử để dạy cho học sinh. Các nội dung phải phù hợp với chương trình</t>
  </si>
  <si>
    <t>Kết nối với máy tính và các thiết bị khác để phát âm thanh hình ảnh.</t>
  </si>
  <si>
    <t>- Tích hợp được nhiều tính năng âm ly, loa, micro, đọc các định dạng DVD, CD, SD, USB trên thiết bị;
- Kết nối line-in, audio in, bluetooth với nguồn phát âm thanh;
- Công suất phù hợp với lớp học;
- Kèm theo micro;
- Nguồn điện: AC 220V/50Hz; DC, có ắc quy/pin sạc.</t>
  </si>
  <si>
    <t>Bộ học liệu điện tử được xây dựng theo chương trình môn Ngoại ngữ cấp Tiểu học theo Chương trình giáo dục phổ thông 2018, không vi phạm các quy định về bản quyền, pháp luật, chủ quyền, văn hóa, dân tộc, giới, các đối tượng dễ tổn thương, có hệ thống học liệu điện tử (bài nghe, video, hình ảnh, bài giảng điện tử để dạy luyện nghe/nói cho học sinh, hệ thống câu hỏi, đề kiểm tra) đi kèm và được tổ chức, quản lý thành hệ thống thư viện điện tử, thuận tiện cho tra cứu và sử dụng. Bộ học liệu sử dụng được trên máy tính trong môi trường không có kết nối internet. Đảm bảo các chức năng:
- Chức năng hỗ trợ soạn kế hoạch bài dạy điện tử;
- Chức năng chuẩn bị bài giảng điện tử;
- Chức năng chèn các học liệu điện tử (hình ảnh, video, âm thanh) vào giáo án điện tử;
- Chức năng tạo câu hỏi, bài tập;
- Chức năng kiểm tra đánh giá.
Bộ học liệu điện tử gồm các bài nghe, video, hình ảnh, bài giảng điện tử để dạy cho học sinh. Các nội dung phải phù hợp với chương trình.</t>
  </si>
  <si>
    <t>Hỗ trợ học sinh học ngoại ngữ.</t>
  </si>
  <si>
    <t xml:space="preserve">Bao gồm:
- Khối thiết bị điều khiển: tối thiểu có các phím bấm để trả lời câu hỏi trắc nghiệm, điều chỉnh âm lượng, lựa chọn kênh âm thanh nghe, gọi giáo viên;
- Tai nghe có micro;
- Kết nối, tiếp nhận được các điều khiển từ thiết bị của giáo viên.
</t>
  </si>
  <si>
    <t>- Loại thông dụng có cấu hình tối thiểu cài đặt được các hệ điều hành và các phần mềm dạy học ngoại ngữ, tại thời điểm trang bị máy tính không được sản xuất quá 2 năm;
- Màn hình tối thiểu: 17 inch (máy tính để bàn), 14 inch (máy tính xách tay);
- Có các cổng kết nối tối thiểu: VGA, HDMI, USB, LAN, Wifi và Bluetooth.</t>
  </si>
  <si>
    <t>Bao gồm các khối chức năng:
- Khuếch đại và xử lý tín hiệu;
- Tai nghe có micro;
- Bộ đọc và ghi bài giảng của giáo viên: tối thiểu có cổng cắm USB, khe cắm thẻ nhớ;
- Phần mềm điều khiển;
- Tối thiểu phải đảm bảo các chức năng:
+ Có giao diện thể hiện các vị trí của học sinh trong lớp;
+ Có thể kết nối tới khối thiết bị điều khiển của học sinh để truyền âm thanh từ giáo viên tới một học sinh, một nhóm học sinh bất kỳ hoặc cả lớp;
+ Có thể kết nối tới khối thiết bị điều khiển của học sinh để truyền âm thanh từ một học sinh bất kỳ trong lớp học tới một hoặc một nhóm học sinh khác;
+ Có thể chia lớp học thành nhiều nhóm để thực hành giao tiếp đồng thời;
+ Có thể tạo tối thiểu hai kênh âm thanh độc lập để học sinh lựa chọn và luyện nghe;
+ Giúp giáo viên thực hiện các bài kiểm tra trắc nghiệm.</t>
  </si>
  <si>
    <t>Dùng để cung cấp điện cho các thiết bị và kết nối tín hiệu giữa các thiết bị</t>
  </si>
  <si>
    <t>Giáo viên sử dụng trong quá trình dạy học</t>
  </si>
  <si>
    <t>Bộ tranh. Biết ơn những người có công với quê hương đất nước</t>
  </si>
  <si>
    <t>HS thể hiện sự biết ơn với người có công với quê hương đất nước</t>
  </si>
  <si>
    <t>Bộ tranh/ảnh gồm 02 tờ, kích thước (790x540)mm, mỗi tranh thể hiện một nội dung:
- Hình ảnh HS thăm hỏi gia đình thương binh, liệt sĩ, người có công với cách mạng;
- Hình ảnh HS đóng góp cho Quỹ đền ơn đáp nghĩa.</t>
  </si>
  <si>
    <t>Bộ tranh về bảo vệ môi trường</t>
  </si>
  <si>
    <t>HS phân biệt được hành vi bảo vệ môi trường và hành vi gây ô nhiễm môi trường.</t>
  </si>
  <si>
    <t>Bộ tranh thực hành gồm 05 tờ, kích thước (148x210)mm, nội dung tranh thể hiện hành vi biết/chưa biết bảo vệ môi trường sống:
- Chăm sóc cây xanh ở trường;
- Dọn vệ sinh đường làng, ngõ phố;
- Vứt rác xuống sông, hồ;
- Bỏ rác đúng nơi quy định;
- Tái chế rác thải.</t>
  </si>
  <si>
    <t>Bộ tranh về phòng tránh xâm hại</t>
  </si>
  <si>
    <t>HS nhận biết được một số biểu hiện của việc xâm hại trẻ em.</t>
  </si>
  <si>
    <t>Bộ tranh thực hành gồm 05 tờ, kích thước (148x210)mm, mỗi tranh thể hiện một nội dung:
- Xâm hại về tinh thần (trẻ em bị mắng, chửi, miệt thị);
- Xâm hại về thể chất (trẻ em bị đánh đập);
- Bóc lột sức lao động (trẻ em bị bắt lao động quá sức);
- Bỏ rơi, sao nhãng;
- Xâm hại tình dục.</t>
  </si>
  <si>
    <t>HS nêu được vai trò của tiền.</t>
  </si>
  <si>
    <t>Bộ thẻ minh họa những nét cơ bản của đồng tiền Việt Nam, không in ảnh Bác Hồ, in màu trên nhựa (hoặc vật liệu có độ cứng tương đương), không cong vênh, chịu được nước, có màu tươi sáng, an toàn trong sử dụng. Gồm các mệnh giá: 1.000 đồng: 5 thẻ; 2.000 đồng: 5 thẻ; 5.000 đồng: 5 thẻ; 10.000 đồng: 5 thẻ; 20.000 đồng: 3 thẻ; 50.000 đồng: 3 thẻ; 100.000 đồng: 2 thẻ; 200.000 đồng: 1 thẻ; 500.000 đồng: 1 thẻ. Kích thước các thẻ là (40x90)mm.</t>
  </si>
  <si>
    <t>Chủ đề: Yêu nước</t>
  </si>
  <si>
    <t>Video, clip Biết ơn những người có công với quê hương, đất nước</t>
  </si>
  <si>
    <t>HS thể hiện lòng biết ơn những người có công với quê hương đất nước</t>
  </si>
  <si>
    <t>Video, clip minh họa:
- Cảnh HS tìm hiểu về những người có công với quê hương đất nước;
- Cảnh HS thăm hỏi, giúp đỡ gia đình thương binh, liệt sĩ, người có công;</t>
  </si>
  <si>
    <t>Chủ đề: Chăm chỉ</t>
  </si>
  <si>
    <t>Video, clip Vượt qua khó khăn</t>
  </si>
  <si>
    <t>HS biết đưa ra cách ứng xử phù hợp trong tình huống để vượt qua khó khăn.</t>
  </si>
  <si>
    <t>Video, clip minh họa 02 tình huống:
- Tình huống gặp khó khăn trong học tập;
- Tình huống gặp khó khăn trong cuộc sống.</t>
  </si>
  <si>
    <t>Chủ đề: Trung thực</t>
  </si>
  <si>
    <t>Video, clip Bảo vệ cái đúng, cái tốt</t>
  </si>
  <si>
    <t>HS biết đưa ra cách ứng xử phù hợp trong tình huống để bảo vệ cái đúng, cái tốt.</t>
  </si>
  <si>
    <t>Video, clip minh họa 02 tình huống:
- Tình huống bạn làm việc tốt nhưng lại bị các bạn khác phê phán;
- Tình huống bạn nói đúng nhưng không được người khác thừa nhận.</t>
  </si>
  <si>
    <t>Chủ đề: Trách nhiệm</t>
  </si>
  <si>
    <t>Video, clip Bảo vệ môi trường sống</t>
  </si>
  <si>
    <t>HS biết đưa ra cách ứng xử phù hợp trong tình huống để bảo vệ môi trường sống.</t>
  </si>
  <si>
    <t>Video, clip minh họa 02 tình huống:
- Tình huống xả rác xuống sông, hồ;
- Tình huống đốt rác thải nhựa gây ô nhiễm không khí.</t>
  </si>
  <si>
    <t>Chủ đề: Kĩ năng nhận thức, quản lí bản thân</t>
  </si>
  <si>
    <t>Video, clip Lập kế hoạch cá nhân</t>
  </si>
  <si>
    <t>HS biết cách lập kế hoạch cá nhân trong một số tình huống cụ thể.</t>
  </si>
  <si>
    <t>Video, clip minh họa 02 tình huống:
- Tình huống lập kế hoạch cho kì nghỉ hè của bản thân;
- Tình huống lập kế hoạch để cải thiện một môn học còn yếu.</t>
  </si>
  <si>
    <t>Chủ đề: Kĩ năng tự bảo vệ</t>
  </si>
  <si>
    <t>Video, clip Phòng tránh xâm hại</t>
  </si>
  <si>
    <t>HS biết cách phòng tránh nguy cơ bị xâm hại.</t>
  </si>
  <si>
    <t>Video, clip minh họa một số cách phòng tránh nguy cơ bị xâm hại:
- Phòng tránh xâm hại về thể chất;
- Phòng tránh bị bóc lột sức lao động;
- Phòng tránh xâm hại tình dục.</t>
  </si>
  <si>
    <t>HS thực hành quan sát mô hình thu nhỏ của Trái Đất</t>
  </si>
  <si>
    <t>- Nội dung: Thể hiện rõ các châu lục và các đại dương; Đường xích đạo;
- Hình dạng: Quả địa cầu có giá đỡ;
- Chất liệu: Nhựa cao cấp, không độc hại, an toàn cho sức khỏe;
- Kích thước: Đường kính 30cm;
- Tỷ lệ 1/42.474.000;
- Ngôn ngữ: tiếng Việt.</t>
  </si>
  <si>
    <t>HS xác định vị trí địa lí, phạm vi lãnh thổ của Việt Nam; Chỉ một số dãy núi chính, một số con sông chính, một số cao nguyên và một số mỏ khoáng sản của Việt Nam.</t>
  </si>
  <si>
    <t>Bản đồ treo tường thể hiện các nội dung:
- Vị trí địa lí, phạm vi lãnh thổ của Việt Nam;
- Địa hình (Phân tầng độ cao; Phân tầng độ sâu);
- Một số dãy núi chính (dãy Hoàng Liên Sơn, dãy Sông Gâm, dãy Ngân Sơn, dãy Bắc Sơn, dãy Đông Triều, dãy Trường Sơn); Một số con sông chính (sông Hồng, sông Đà, sông Thái Bình, sông Mã, sông Cả, sông Đà Rằng, sông Xê Xan, sông Xrê Pôk, sông Ba, sông Đồng Nai, sông Tiền, sông Hậu); Một số cao nguyên (cao nguyên Mộc Châu, cao nguyên Kon Tum, cao nguyên Plây Ku, cao nguyên Đắk Lắk, cao nguyên Lâm Viên, cao nguyên Di Linh); địa điểm phân bố một số khoáng sản chính ở Việt Nam (than, dầu mỏ, khí đốt, sắt, bô-xit, thiếc, vàng, đồng, apatit).
Bản đồ thể hiện lãnh thổ Việt Nam là một khối thống nhất và toàn vẹn, bao gồm vùng đất, vùng biển, vùng trời; chú ý vùng biển có các đảo và quần đảo lớn, trong đó có quần đảo Hoàng Sa và Trường Sa.
Kích thước (720x1.020)mm.</t>
  </si>
  <si>
    <t>HS xác định vị trí địa lí, phạm vi lãnh thổ Việt Nam và vị trí các tỉnh/thành phố Việt Nam.</t>
  </si>
  <si>
    <t>Bản đồ treo tường thể hiện đầy đủ 63 tỉnh/thành phố trực thuộc Trung ương (tính đến năm 2021). Bản đồ thể hiện lãnh thổ Việt Nam là một khối thống nhất và toàn vẹn, bao gồm vùng đất, vùng biển, vùng trời; chú ý vùng biển có các đảo và quần đảo lớn, trong đó có quần đảo Hoàng Sa và Trường Sa.
Kích thước (720x1.020)mm.</t>
  </si>
  <si>
    <t>HS xác định vị trí địa lí của một số nước trên thế giới.</t>
  </si>
  <si>
    <t>Bản đồ treo tường thể hiện các nước và vùng lãnh thổ trên thế giới. Thể hiện rõ thủ đô của các nước.
Kích thước (720x1.020)mm.</t>
  </si>
  <si>
    <t>HS mô tả một số thành tựu luyện kim và xây thành của cư dân Văn Lang - Âu Lạc.</t>
  </si>
  <si>
    <t>Tranh thể hiện được hình ảnh mặt trống đồng Đông Sơn rõ nét các hoa văn, họa tiết, ảnh tổng thể trong đồng và thành Cổ Loa.
Kích thước (540x790)mm.</t>
  </si>
  <si>
    <t>HS mô tả một số hiện vật khảo cổ của Phù Nam.</t>
  </si>
  <si>
    <t>Tranh thể hiện được một số hình ảnh hiện vật tiêu biểu như phù điêu, tượng thờ, đồng tiền, bình gốm và đồ trang sức.
Kích thước (540x790)mm.
Dưới hình ảnh các hiện vật phải ghi rõ tên hiện vật.</t>
  </si>
  <si>
    <t>HS mô tả một số đền tháp Champa còn lại đến ngày nay.</t>
  </si>
  <si>
    <t>Tranh thể hiện được hình ảnh một số tháp Champa ở miền Trung Việt Nam.
Kích thước (540x790)mm.
Dưới hình ảnh các tháp phải ghi rõ các thông tin: tên, địa chỉ của tháp.</t>
  </si>
  <si>
    <t>HS biết thắng lợi của cuộc Cách mạng tháng Tám năm 1945 ở một số địa phương</t>
  </si>
  <si>
    <t>Tranh thể hiện Cách mạng tháng Tám năm 1945 ở Hà Nội, Huế và Sài Gòn.
Kích thước (540x790)mm.</t>
  </si>
  <si>
    <t>HS nhận biết một số sự kiện của chiến dịch Điện Biên Phủ</t>
  </si>
  <si>
    <t>Tranh thể hiện được kéo pháo, vận chuyển lương thực, súng đạn của quân, dân Việt Nam tham gia chiến dịch Điện Biên Phủ và cảnh bắt sống tướng De Castries.
Kích thước (540x790)mm.</t>
  </si>
  <si>
    <t>HS biết một số sự kiện trong chiến dịch Hồ Chí Minh</t>
  </si>
  <si>
    <t>Tranh thể hiện sự kiện xe tăng tiến vào Dinh Độc Lập lúc 11h30 ngày 30/4/1975 và đoàn quân cách mạng cùng đoàn người mừng chiến thắng trên đường phố Sài Gòn.
Kích thước (540x790)mm.</t>
  </si>
  <si>
    <t>HS biết đọc các thông tin trên lược đồ và trình bày về chiến thắng ở ải Chi Lăng của quân dân Đại Việt</t>
  </si>
  <si>
    <t>Lược đồ treo tường thể hiện được thế trận của chiến thắng Chi Lăng.
Kích thước (720x1.020)mm.</t>
  </si>
  <si>
    <t>HS biết đọc các thông tin trên lược đồ và trình bày về chiến dịch Điện Biên Phủ năm 1954</t>
  </si>
  <si>
    <t>Lược đồ treo tường thể hiện diễn biến của chiến dịch Điện Biên Phủ 1954.
Kích thước (720x1.020)mm.</t>
  </si>
  <si>
    <t>HS biết đọc các thông tin trên lược đồ và trình bày diễn biến chính của chiến dịch Hồ Chí Minh năm 1975.</t>
  </si>
  <si>
    <t>Lược đồ treo tường thể hiện diễn biến của chiến dịch Hồ Chí Minh năm 1975.
Kích thước (720x1.020)mm.</t>
  </si>
  <si>
    <t>HS biết vị trí địa lí, một số đặc điểm cơ bản về tự nhiên của Trung Quốc.</t>
  </si>
  <si>
    <t>Bản đồ treo tường thể hiện vị trí địa lí, ranh giới tiếp giáp với các quốc gia, vùng biển đảo; một số đặc điểm tự nhiên của Trung Quốc.
Kích thước (720x1.020)mm.</t>
  </si>
  <si>
    <t>HS biết vị trí địa lí, một số đặc điểm cơ bản về tự nhiên của Lào.</t>
  </si>
  <si>
    <t>HS biết trí địa lí, một số đặc điểm cơ bản về tự nhiên của Campuchia.</t>
  </si>
  <si>
    <t>Bản đồ treo tường thể hiện vị trí địa lí, ranh giới tiếp giáp với các quốc gia, vùng biển đảo; một số đặc điểm tự nhiên của Campuchia.
Kích thước (720x1.020)mm.</t>
  </si>
  <si>
    <t>HS xác định vị trí địa lí của khu vực Đông Nam Á và các nước trong khu vực Đông Nam Á.</t>
  </si>
  <si>
    <t>Bản đồ treo tường thể hiện vị trí địa lí của khu vực, các nước trong khu vực Đông Nam Á. Kích thước (720x1.020)mm.</t>
  </si>
  <si>
    <t>Phim mô phỏng: Nước Văn Lang - Âu Lạc</t>
  </si>
  <si>
    <t>HS biết các hoạt động kinh tế và đấu tranh bảo vệ quốc gia của người dân Văn Lang - Âu Lạc.</t>
  </si>
  <si>
    <t>- 01 phim ngắn giới thiệu về các hoạt động trong đời sống kinh tế của Văn Lang - Âu Lạc như đắp đê, trồng lúa, trồng khoai, chăn nuôi, đánh bắt cá, săn bắn, dệt vải, luyện kim (công cụ lao động, vũ khí) và các hoạt động đấu tranh bảo vệ nhà nước Âu Lạc.</t>
  </si>
  <si>
    <t>Chủ đề: XÂY DỰNG VÀ BẢO VỆ ĐẤT NƯỚC VIỆT NAM</t>
  </si>
  <si>
    <t>Phim tư liệu Cách mạng tháng Tám</t>
  </si>
  <si>
    <t>HS mô tả thắng lợi của Cách mạng tháng Tám.</t>
  </si>
  <si>
    <t>01 phim ngắn giới thiệu về thắng lợi của Cách mạng tháng Tám năm 1945 ở Hà Nội, Huế, Sài Gòn và Bác Hồ đọc bản Tuyên ngôn Độc lập tại quảng trường Ba Đình.</t>
  </si>
  <si>
    <t>Phim tư liệu Chiến dịch Điện Biên Phủ năm 1954</t>
  </si>
  <si>
    <t>HS biết quá trình chuẩn bị, diễn biến và kết quả của chiến dịch Điện Biên Phủ năm 1954.</t>
  </si>
  <si>
    <t>01 phim ngắn giới thiệu về sự chuẩn bị vũ khí, lương thực, diễn biến chính và thắng lợi của chiến dịch Điện Biên Phủ.</t>
  </si>
  <si>
    <t>Phim tư liệu Chiến dịch Hồ Chí Minh năm 1975</t>
  </si>
  <si>
    <t>HS biết diễn biến chính của chiến dịch Hồ Chí Minh năm 1975.</t>
  </si>
  <si>
    <t>01 phim ngắn giới thiệu về diễn biến chính và thắng lợi của chiến dịch Hồ Chí Minh năm 1975.</t>
  </si>
  <si>
    <t>HS xác định được vị trí địa lí các châu lục và đại dương; Một số dãy núi, cao nguyên, đồng bằng lớn trên thế giới.</t>
  </si>
  <si>
    <t>Quả địa cầu kích thước D=30cm.</t>
  </si>
  <si>
    <t>GV xây dựng kế hoạch bài dạy (giáo án) điện tử, chuẩn bị các học liệu điện tử, chuẩn bị các bài tập, bài kiểm tra, đánh giá điện tử phù hợp với Chương trình.</t>
  </si>
  <si>
    <t>Bộ học liệu điện tử được xây dựng theo Chương trình môn Lịch sử và Địa lí cấp Tiểu học (CTGDPT 2018), có hệ thống học liệu điện tử (tranh ảnh, bản đồ/lược đồ, sơ đồ, video/clip, các câu hỏi, để kiểm tra đánh giá) đi kèm và được tổ chức, quản lý thành hệ thống thư viện điện tử, thuận lợi cho tra cứu và sử dụng. Bộ học liệu không vi phạm các quy định về bản quyền; không mang định kiến về sắc tộc, tôn giáo, nghề nghiệp, giới tính, lứa tuổi và địa vị xã hội; Những nội dung giáo dục về chủ quyền quốc gia, quyền con người, quyền trẻ em, bình đẳng giới, phát triển bền vững, bảo vệ môi trường, thích ứng với biến đổi khí hậu được thể hiện hợp lí. Bộ học liệu sử dụng được trên máy tính trong môi trường không kết nối internet. Phải đảm bảo tối thiểu các chức năng:
- Chức năng hỗ trợ xây dựng kế hoạch bài dạy (giáo án) điện tử;
- Chức năng hướng dẫn, chuẩn bị và sử dụng học liệu điện tử (tranh ảnh, bản đồ/lược đồ, sơ đồ, video/clip);
- Chức năng hướng dẫn, chuẩn bị các bài tập;
- Chức năng hỗ trợ việc kiểm tra, đánh giá.</t>
  </si>
  <si>
    <t>Quản lý, kết nối mạng cho các máy của HS và lưu trữ các phần mềm, học liệu phục vụ dạy và học.</t>
  </si>
  <si>
    <t>- Sử dụng một máy tính PC có cấu hình RAM, ổ cứng có dung lượng lớn hơn máy dùng cho HS để cài đặt làm máy chủ, cấu hình đảm bảo:
+ Lưu trữ bài thực hành của HS và các phần mềm, học liệu phục vụ dạy và học;
+ Quản lý, kết nối tất cả máy tính và các thiết bị ngoại vi trong phòng máy;
- Cài đặt được hệ điều hành và các phần mềm ứng dụng phục vụ quản lý và tổ chức dạy học không vi phạm bản quyền;
- Kết nối được Internet.</t>
  </si>
  <si>
    <t xml:space="preserve">Máy tính để bàn </t>
  </si>
  <si>
    <t>Dạy, học và thực hành</t>
  </si>
  <si>
    <t>- Cấu hình đảm bảo:
+ Cài đặt được các phần mềm dạy học của các môn học trong nhà trường;
+ Kết nối được mạng LAN và Internet
- Bao gồm: bàn phím, chuột, màn hình, tai nghe, Micro, Webcam (độ phân giải tối thiểu: 480p/30fps);
- Cài đặt được hệ điều hành và phần mềm dạy học không vi phạm bản quyền.</t>
  </si>
  <si>
    <t>Để kết nối mạng LAN, Internet và dạy học</t>
  </si>
  <si>
    <t>Đảm bảo kết nối mạng LAN đồng bộ các máy tính và thiết bị ngoại vi khác trong phòng học bộ môn Tin học và kết nối được Internet (có dây hoặc không dây). Đảm bảo đồng bộ thiết bị và tốc độ đường truyền để tất cả các máy tính trong phòng học bộ môn Tin học có thể truy cập Internet</t>
  </si>
  <si>
    <t>Bàn có thiết kế phù hợp để máy tính. Ghế không liền bàn.</t>
  </si>
  <si>
    <t>Cung cấp điện cho các máy tính và các thiết bị khác</t>
  </si>
  <si>
    <t>Hệ thống điện đảm bảo cung cấp ổn định điện áp, đủ công suất cho tất cả các máy tính và các thiết bị khác trong phòng, đồng bộ và an toàn trong sử dụng.</t>
  </si>
  <si>
    <t>Lưu trữ</t>
  </si>
  <si>
    <t>Hỗ trợ dạy và học</t>
  </si>
  <si>
    <t>Độ phân giải tối thiểu: 600x600 dpi. Tốc độ in tối thiểu: 10 trang/phút.</t>
  </si>
  <si>
    <t>Ổn định nhiệt độ cho phòng máy và đảm bảo sức khỏe cho GV, HS</t>
  </si>
  <si>
    <t>Loại thông dụng, đảm bảo đủ công suất cho 01 phòng thực hành.</t>
  </si>
  <si>
    <t>Dùng để sao lưu các dữ liệu quan trọng, phần mềm cơ bản, thiết yếu</t>
  </si>
  <si>
    <t>Dùng để bảo trì và sửa chữa máy tính</t>
  </si>
  <si>
    <t>Gồm bộ tuốc nơ vít các loại, kìm bấm dây mạng RJ45, RJ11, bút thử điện, đồng hồ đo điện đa năng.</t>
  </si>
  <si>
    <t>Lưu điện dự phòng cho máy chủ</t>
  </si>
  <si>
    <t>Công suất phù hợp với máy chủ.</t>
  </si>
  <si>
    <t>Tất cả chủ đề</t>
  </si>
  <si>
    <t>Dạy và học, quản lý hoạt động máy tính</t>
  </si>
  <si>
    <t>Dạy và học và phục vụ các công việc chung</t>
  </si>
  <si>
    <t>Phần mềm duyệt web</t>
  </si>
  <si>
    <t>Dạy và học</t>
  </si>
  <si>
    <t>Thông dụng, không vi phạm bản quyền.</t>
  </si>
  <si>
    <t>Bảo vệ hoạt động máy tính</t>
  </si>
  <si>
    <t>Các loại phần mềm ứng dụng khác</t>
  </si>
  <si>
    <t>Khai thác, sử dụng phần mềm ứng dụng trong quá trình dạy, học</t>
  </si>
  <si>
    <t>Phần mềm ứng dụng, phần mềm dạy học, học liệu điện tử, không vi phạm bản quyền.</t>
  </si>
  <si>
    <t>Chủ đề: Tổ chức lưu trữ, tìm kiếm và trao đổi thông tin</t>
  </si>
  <si>
    <t>Phần mềm tìm kiếm thông tin</t>
  </si>
  <si>
    <t>Chủ đề: Ứng dụng tin học</t>
  </si>
  <si>
    <t>Phần mềm đồ họa</t>
  </si>
  <si>
    <t>Chủ đề: Giải quyết vấn đề với sự trợ giúp của máy tính</t>
  </si>
  <si>
    <t>Phần mềm lập trình trực quan</t>
  </si>
  <si>
    <t>Giúp HS thực hành lắp ghép các mô hình kĩ thuật</t>
  </si>
  <si>
    <t xml:space="preserve">- Bộ lắp ghép mô hình kĩ thuật gồm:
+Tấm lớn: Bằng nhựa PS-HI màu xanh lá cây sẫm, kích thước (110x6 0x2,2)mm, có 55 lỗ cách đều nhau;
+Tấm nhỏ: Bằng nhựa PS-HI màu xanh lá cây tươi, kích thước (50x60x2,2)mm, có 25 lỗ cách đều nhau;
+Tấm 25 lỗ: Gồm 2 tấm, bằng nhựa PS-HI màu đỏ, kích thước (110x30x2,2)mm, có 25 lỗ cách đều nhau;
+Tấm bên cabin (trái, phải): Bằng nhựa PS-HI màu đỏ, kích thước (50x40x2,2)mm, có tấm cửa sổ cabin màu trắng, kích thước (25x18x2,2)mm;
+Tấm sau cabin: Bằng nhựa PS-HI màu đỏ, kích thước (68,4x40x2,2)mm;
+Tấm mặt cabin: Bằng nhựa PS-HI màu xanh Côban, kích thước (64,4x40x2,2)mm có tấm kính bằng nhựa PS trong suốt, kích thước (60x27x1,2)mm; gắn đèn bằng nhựa PE-LD màu trắng, đường kính 12mm, chỏm cầu R8mm;
+Tấm chữ L: Bằng nhựa PS-HI màu da cam, kích thước (64x64,4x2,2)mm;
+Tấm 3 lỗ: Bằng nhựa PS-HI màu xanh lá cây, kích thước (60x30x2,2)mm, có 3 lỗ;
+ Tấm 2 lỗ: Bằng nhựa PS-HI màu đỏ, kích thước (50x25x2,2)mm, có 2 lỗ;
+ Thanh thẳng 11 lỗ: Gồm 6 thanh bằng nhựa PS-HI màu đỏ, kích thước (110x10x2,2)mm, có 11 lỗ;
+Thanh thẳng 9 lỗ: Gồm 4 thanh, bằng nhựa PS-HI màu đỏ, kích thước (90x10x2,2)mm, có 9 lỗ;
+ Thanh thẳng 7 lỗ: Gồm 4 thanh, bằng nhựa PS-HI màu xanh dương, kích thước (70x10x2,2)mm; có 7 lỗ;
+ Thanh thẳng 6 lỗ: Gồm 2 thanh, bằng nhựa PS-HI màu vàng, kích thước (60x10x2,2)mm; có 6 lỗ;
+Thanh thẳng 5 lỗ: Gồm 4 thanh, bằng nhựa PS-HI, màu xanh lá cây, kích thước (50x10x2,2)mm; có 5 lỗ;
+Thanh thẳng 3 lỗ: Gồm 2 thanh, bằng nhựa PS-HI, màu đỏ, kích thước (30x10x2,2)mm; có 3 lỗ;
+Thanh thẳng 2 lỗ: Bằng nhựa PS-HI,màu đỏ, kích thước (20x10x2,2)mm; có 2 lỗ;
+Thanh móc: Bằng nhựa PS-HI, màu đỏ, kích thước (24x15x2,2)mm; có lỗ Φ2mm;
+ Thanh chữ U dài: Gồm 6 thanh, bằng nhựa PS-HI màu vàng, kích thước (64,4x15x2,2)mm; chữ U: 15 mm, có 7 lỗ; 
+ Thanh chữ U ngắn: Gồm 6 thanh, bằng nhựa PS-HI, màu vàng, kích thước (44,4x15x2,2)mm, chữ U:15 mm; có 5 lỗ;
+Thanh chữ L dài: Gồm 2 thanh, bằng nhựa PS-HI, màu xanh lá cây, kích thước thân (25x10x2,2)mm, kích thước đế (15x10x2,2)mm, có 3 lỗ;
+ Thanh chữ L ngắn: Gồm 4 thanh, bằng nhựa PS-HI, màu đỏ, kích thước thân (15x10x2,2)mm, kích thước để (10x10x2,2)mm, có 2 lỗ;
+ Bánh xe: Gồm 7 cái, bằng nhựa LD dẻo, màu đen bóng, đường kính 34mm, trên đường chu vi ngoài cùng chia đều 22 răng/mặt; răng bố trí so le theo 2 mặt bên của lốp. Tang trống (mayơ) bằng nhựa PP màu trắng, đường kính ngoài 25mm, dày 10mm, có 3 thanh giằng;
+ Bánh đai (ròng rọc): Gồm 5 cái, bằng nhựa PP màu đỏ, đường kính ngoài 27mm, dày 6mm;
+Trục thẳng ngắn 1: Bằng thép CT3, Φ4mm, dài 80mm mạ Nicrôm 2 đầu được về tròn;
+ Trục thẳng ngắn 2: Gồm 2 cái, bằng thép CT3, Φ4mm, dài 60mm mạ Nicrôm 2 đầu được về tròn;
+ Trục thẳng dài: Gồm 3 cái, bằng thép CT3, Φ4mm, dài 100mm mạ Nicrôm, 2 đầu được vê tròn;
+ Trục quay: Bằng thép CT3, Φ4mm, dài 110mm mạ Nicrôm, 2 đầu được vê tròn;
+ Dây sợi: Dài 500mm;
+ Đai truyền: Gồm 2 cái, bằng cao su;
+Vít dài: Gồm 2 cái, bằng thép CT3, mạ Nicrôm M4, dài 26mm;
+Vít nhỡ: Gồm 14 cái, bằng thép CT3, mạ Nicrôm, M4, dài 10mm;
+ Vít ngắn: Gồm 34 cái, bằng thép CT3, mạ Nicrôm, M4, dài 8mm;
+ Đai ốc: Gồm 44 cái, bằng thép CT3, mạ Nicrôm, M4; 
+ Vòng hãm: Gồm 20 cái, bằng nhựa LD màu xanh da trời, đường kính ngoài 8,5mm, dày 3mm;
+ Tua - vít: Bằng thép C45, độ cứng 40 HRC, mạ Nicrôm, dài 75mm, cán bọc nhựa PS;
+ Cờ - lê: Bằng thép C45, mạ Nicrôm, dài 75mm;
+ Hộp đựng ốc vít: Bằng nhựa PP màu trắng, kích thước (88x35x15)mm, nắp và đáy đúc liền có 2 bản lề và khóa cài; 
+ Tấm tam giác: Gồm 6 tấm, bằng nhựa ABS, có 6 lỗ, hình tam giác đều cạnh 30mm (4 tấm màu vàng, 2 tấm màu xanh lá cây);
+ Tấm nhỏ: Bằng nhựa PS-HI màu vàng, kích thước (50x60x2,2)mm, có 25 lỗ;
+ Tấm sau cabin: Bằng nhựa PS-HI màu đỏ, kích thước (68,4x40x2,2)mm; 
+ Thanh thẳng 7 lỗ: Gồm 2 thanh, bằng nhựa PS-HI màu xanh dương, kích thước (70x10x2,2)mm; có 7 lỗ; 
+ Thanh thẳng 5 lỗ: Gồm 4 thanh, bằng nhựa PS-HI màu đỏ, kích thước (50x10x2,2)mm;
+ Thanh thẳng 3 lỗ: Gồm 6 thanh, bằng nhựa PS-HI, kích thước (30x10x2,2)mm (4 thanh màu đỏ, 4 thanh màu vàng); 
+ Thanh thẳng 2 lỗ: Bằng nhựa PS-HI màu đỏ, kích thước (20x10x2,2)mm;
+Thanh chữ U dài: Gồm 4 thanh, bằng nhựa PS-HI màu vàng, kích thước (64,4x15x2,2)mm; chữ U: 15mm, có 7 lỗ; 
+ Thanh chữ L dài: Gồm 4 thanh, bằng nhựa PS-HI màu đỏ, kích thước thân (25x10x2,2)mm kích thước để (15x10x2,2)mm, có 3 lỗ;
+ Băng tải: Bằng sợi tổng hợp pha cao su, kích thước (200x30)mm; 
+ Hộp đựng: Bằng nhựa PP, kích thước (241x142x35)mm, bên trong chia làm 6 ngăn, có nắp đậy, có 2 bản lề và khóa cài;
- Trên cơ sở bộ lắp ghép trên, bổ sung thêm các chi tiết để tạo thành:
+ Mô hình xe điện chạy bằng pin: giá 2 pin tiểu x 1,5V, động cơ, hệ truyền động, công tắc, dây nối điện;
+ Mô hình máy phát điện gió: máy phát điện một chiều cánh quạt, đèn LED, dây nối điện, nguồn gió điều chỉnh với tốc độ gió khác nhau;
+ Mô hình điện mặt trời: pin mặt trời có điện áp tối thiểu 3V, đèn LED, dây nối điện, nguồn sáng đủ cho pin mặt trời hoạt động;
- Hộp bảo quản, đủ để đựng các chi tiết trên, bằng nhựa hoặc vật liệu tương đương không cong vênh, an toàn trong sử dụng.
</t>
  </si>
  <si>
    <t>Giúp HS thực hành các nội dung thủ công</t>
  </si>
  <si>
    <t>- Bộ dụng cụ thủ công gồm:
+ Kéo: làm từ thép không gỉ, phần đầu bo tròn, bọc nhựa, kích thước 140mm;
+ Bộ thước: thước kẻ 150mm, thước tam giác vuông 90 độ 100mmx70mm, thước tam giác cân 45 độ 100mm, thước đo độ 180 độ 90mm;
+ Compa: Đầu kim loại không quá nhọn;
+ Bút chì: HB, 2B, bọc gỗ;
+ Màu sáp, tối thiểu 12 màu, 200 gram.</t>
  </si>
  <si>
    <t>Giúp HS thực hành chăm sóc hoa, cây cảnh</t>
  </si>
  <si>
    <t>Bộ dụng cụ chăm sóc hoa, cây cảnh cơ bản cầm tay loại thông dụng, dùng cho HS tiểu học, gồm có: găng tay làm vườn, xẻng nhỏ, cào đất, chĩa 3 bằng nhựa, bình tưới cây 4 lít bằng nhựa, kéo cắt cành và chậu cây.</t>
  </si>
  <si>
    <t>Dừng trong thực hành máy thu thanh</t>
  </si>
  <si>
    <t>Loại thông dụng, dùng 2 pm 1,5V, hỗ trợ band radio AP, FM.</t>
  </si>
  <si>
    <t>Dùng trong thực hành máy thu bình</t>
  </si>
  <si>
    <t>Dùng trong minh họa, hướng dẫn thực hành Công nghệ</t>
  </si>
  <si>
    <t xml:space="preserve">- Loại thông dụng, tối thiểu phải cài đặt được các phần mềm phục vụ dạy học;
- Có kết nối LAN, Wifi và Bluetooth.
</t>
  </si>
  <si>
    <t>Sử dụng tủ lạnh</t>
  </si>
  <si>
    <t>Các khoang trong Tủ lạnh</t>
  </si>
  <si>
    <t>Giúp HS nhận biết vị trí các khoang khác nhau trong tủ lạnh và cách sử dụng tủ lạnh</t>
  </si>
  <si>
    <t>Minh hoạ cách sắp xếp, bảo quản thực phẩm đúng cách và an toàn trong các khoang khác nhau của tủ lạnh.</t>
  </si>
  <si>
    <t>Lắp ráp mô hình máy phát điện gió</t>
  </si>
  <si>
    <t>Mô hình máy phát điện gió</t>
  </si>
  <si>
    <t>Giúp HS nhận biết một số chi tiết chính của bộ lắp ráp mô hình máy phát điện</t>
  </si>
  <si>
    <t>Minh hoạ một số chi tiết chính của bộ lắp ráp mô hình máy phát điện gió như: máy phát điện một chiều cánh quạt, đèn LED, dây nối điện, nguồn gió điều chỉnh với tốc độ gió khác nhau.</t>
  </si>
  <si>
    <t>Lắp ráp mô hình điện mặt trời</t>
  </si>
  <si>
    <t>Mô hình điện mặt trời</t>
  </si>
  <si>
    <t>Giúp HS nhận biết một số chi tiết chính của bộ lắp ráp mô hình điện mặt trời</t>
  </si>
  <si>
    <t>Minh hoạ một số chi tiết chính của bộ lắp ráp mô hình điện mặt trời như: pin mặt trời, đèn LED, dây nối điện, nguồn sáng.</t>
  </si>
  <si>
    <t>Vai trò của công nghệ</t>
  </si>
  <si>
    <t>Công nghệ trong đời sống</t>
  </si>
  <si>
    <t>Giúp HS tìm hiểu về công nghệ trong đời sống</t>
  </si>
  <si>
    <t>Giới thiệu vai trò quan trọng của công nghệ trong đời sống.</t>
  </si>
  <si>
    <t>Nhà sáng chế</t>
  </si>
  <si>
    <t>Một số nhà sáng chế nổi tiếng</t>
  </si>
  <si>
    <t>Giúp HS tìm hiểu về một số nhà sáng chế nổi tiếng</t>
  </si>
  <si>
    <t>Giới thiệu một số nhà sáng chế nổi tiếng và những sản phẩm tiêu biểu của họ trong lịch sử loài người, như James Watt (động cơ hơi nước); Thomas Edison (bóng đèn sợi đốt); anh em nhà Wright - Orville Wright và Wilbur Wright (máy bay); Alexander Graham Bell (điện thoại); Karl Benz (ô tô)</t>
  </si>
  <si>
    <t>Tìm hiểu thiết kế</t>
  </si>
  <si>
    <t>Các công việc chính khi thiết kế</t>
  </si>
  <si>
    <t>Giúp HS tìm hiểu về một số công việc chính khi thiết kế</t>
  </si>
  <si>
    <t>Giới thiệu một số công việc chính khi thiết kế (như tìm hiểu nhu cầu, lên ý tưởng, phác thảo, thiết kế mẫu, hoàn thiện thiết kế) và minh hoạ.</t>
  </si>
  <si>
    <t>Giúp HS tìm hiểu về một số cách sắp xếp, bảo quản thực phẩm trong tủ lạnh</t>
  </si>
  <si>
    <t>Giới thiệu một số cách sắp xếp, bảo quản thực phẩm trong tủ lạnh đúng cách, an toàn và một số biểu hiện bất thường của tủ lạnh trong quá trình sử dụng.</t>
  </si>
  <si>
    <t>Dùng để đo thành tích, so sánh thời gian ở đơn vị nhỏ hơn giây</t>
  </si>
  <si>
    <t>Loại điện tử hiện số, 10 LAP trở lên, độ chính xác 1/100 giây, chống nước. (Theo tiêu chuẩn qui định, loại dùng cho tập luyện)</t>
  </si>
  <si>
    <t>Dùng để ra tín hiệu âm thanh trong hoạt động dạy, học</t>
  </si>
  <si>
    <t>Loại thông dụng, chất liệu bằng nhựa hoặc chất liệu khác phù hợp, phát ra âm thanh để ra hiệu lệnh.</t>
  </si>
  <si>
    <t>Dùng để đo khoảng cách trong hoạt động dạy, học.</t>
  </si>
  <si>
    <t>Thước dây cuộn loại thông dụng có độ dài tối thiểu 10.000mm (10m).</t>
  </si>
  <si>
    <t>Dùng để ra tín hiệu trong hoạt động dạy, học</t>
  </si>
  <si>
    <t>Hình chữ nhật, chất liệu bằng vải, kích thước 410x350mm(DxR), Cán dài khoảng 460mm, đường kính khoảng 15mm, tay cầm khoảng 110mm.</t>
  </si>
  <si>
    <t>Dùng để ghi điểm số trong các hoạt động chơi trò chơi, thi đua, thi đấu tập.</t>
  </si>
  <si>
    <t>Hình chữ nhật, chất liệu bằng nhựa hoặc tương đương, có chân đứng, hai mặt có bảng số hai bên, có thể lật bảng số từ sau ra trước và ngược lại, kích thước bảng khoảng 400mmx200mm (DxC) (Theo tiêu chuẩn qui định, loại dùng cho tập luyện)</t>
  </si>
  <si>
    <t>Xác định các vị trí trong hoạt động dạy, học.</t>
  </si>
  <si>
    <t>Hình nón, chất liệu bằng nhựa PVC hoặc tương đương; chiều cao 80mm, đường kính đế 200mm.</t>
  </si>
  <si>
    <t>Dùng để bơm hơi các thiết bị, dụng cụ</t>
  </si>
  <si>
    <t>Loại thông dụng, chất liệu chính bằng kim loại, có đồng hồ đo áp lực, vòi bơm bằng ống cao su, van bơm có đầu cài tiện lợi.</t>
  </si>
  <si>
    <t>Dùng để luyện tập, bổ trợ thể lực, vui chơi</t>
  </si>
  <si>
    <t>Dạng sợi, chất liệu bằng cao su hoặc chất liệu khác phù hợp, có lò xo chống bào mòn, dài tối thiểu 2500mm, có cán cầm bằng gỗ hoặc nhựa.</t>
  </si>
  <si>
    <t>Dạng sợi, chất liệu bằng cao su hoặc hoặc chất liệu khác phù hợp, dài tối thiểu 5.000mm.</t>
  </si>
  <si>
    <t>Dạng sợi quấn, chất liệu bằng các sợi đay hoặc sợi nilon có đường kính khoảng 21-25mm, chiều dài tối thiểu 20.000mm (20m).</t>
  </si>
  <si>
    <t>Dùng cho hoạt động giảng dạy của GV và tập luyện kĩ năng quỳ, ngồi, lăn, lộn của HS.</t>
  </si>
  <si>
    <t>Hình vuông, chất liệu bằng xốp mút hoặc tương đương, có độ đàn hồi. Kích thước (1000x1000)mm, độ dày 25mm, có thể gắn vào nhau, mặt nhám, không ngấm nước, không trơn trượt</t>
  </si>
  <si>
    <t>Thang chữ A</t>
  </si>
  <si>
    <t>Dùng cho hoạt động giảng dạy của GV và tập luyện kĩ năng leo, trèo của HS.</t>
  </si>
  <si>
    <t>Hình chữ A, chất liệu bằng gỗ hoặc tương đương, mỗi bên chữ A gồm 5 bậc. Kích thước mỗi bên cao khoảng 1250mm, rộng khoảng 450mm; mỗi bậc thang cao khoảng 250mm; mặt phẳng của bậc thang rộng khoảng 40mm, dày khoảng 20mm.</t>
  </si>
  <si>
    <t>Dùng cho hoạt động giảng dạy của GV và tập luyện kĩ thuật, thực hành của HS môn Bóng đá</t>
  </si>
  <si>
    <t>Quả bóng đá số 4: Hình tròn, chất liệu da hoặc giả da, có khả năng chịu lực tốt, độ bền cao; chu vi khoảng 620 - 660mm, trọng lượng khoảng 330-420 gam. (Theo tiêu chuẩn qui định, loại dùng cho tập luyện).</t>
  </si>
  <si>
    <t>- Cầu môn bóng đá 5 người: Hình chữ nhật, chất liệu bằng kim loại, cột dọc, xà ngang dạng ống tròn được nối với nhau, không vát cạnh, Kích thước rộng 3000mm, cao 2000mm, sâu 1200mm.</t>
  </si>
  <si>
    <t>- Lưới: Dạng sợi, chất liệu bằng sợi dù hoặc tương đương, đan mắt cá, mắt lưới nhỏ hơn kích thước của bóng, được gắn và phủ toàn bộ phía sau cầu môn (Theo tiêu chuẩn qui định, loại dùng cho tập luyện).</t>
  </si>
  <si>
    <t>Dùng cho hoạt động giảng dạy của GV và tập luyện kĩ thuật, thực hành của HS môn Bóng rổ</t>
  </si>
  <si>
    <t>Quả Bóng rổ số 5: Hình tròn, chất liệu cao su hoặc chất liệu tương đương, độ nảy tốt, có chia các rãnh tạo ma sát, có khả năng chịu lực, độ bền cao; Chu vi khoảng 690-710 mm; nặng khoảng 470 - 500gram. (Theo tiêu chuẩn qui định, loại dùng cho tập luyện)</t>
  </si>
  <si>
    <t>- Cột rổ: Dạng ống tròn, chất liệu bằng kim loại, được cố định trên mặt sân (hoặc có bánh xe di động). Chiều cao khoảng 2.100-2.600mm
- Bảng rổ: Hình chữ nhật, chất liệu bằng gỗ hoặc tương đương, kích thước khoảng (1200x900)mm, dày 5 mm được gắn với cột rổ, có thể hạ, nâng độ cao;
- Vòng rổ: Hình tròn, chất liệu bằng kim loại, đường kính khoảng 320mm và được đan lưới, gắn cố định trên bảng rổ, mặt vòng rổ song song với mặt đất (Theo tiêu chuẩn qui định, loại dùng cho tập luyện)</t>
  </si>
  <si>
    <t>Dùng cho hoạt động giảng dạy của GV và tập luyện kĩ thuật, thực hành của HS môn Đá cầu</t>
  </si>
  <si>
    <t>Chất liệu cánh bằng xốp, chất liệu đế bằng cao su dày khoảng 13-15mm, đường kính khoảng 37mm, chiều cao khoảng 130-150mm, trọng lượng 13g.  (Theo tiêu chuẩn qui định, loại dùng cho tập luyện).</t>
  </si>
  <si>
    <t>Bộ tranh an toàn về điện</t>
  </si>
  <si>
    <t>HS thực hành, tìm hiểu về những việc nên làm và không nên làm để đảm bảo an toàn về điện</t>
  </si>
  <si>
    <t>Gồm 8 tranh có nội dung như sau:
Tranh về việc nên làm:
(1) Ngăn không cho em bé chơi gần ổ điện;
(2) Báo cho người lớn khi phát hiện có dây điện đứt;
Tranh về việc không nên làm:
(3) Gọi điện thoại trong khi đang cắm dây xạc;
(4) Tay ướt cầm phích cắm vào ổ điện;
(5) Thả diều gần đường dây điện cao thế;
(6) Phơi quần áo trên dây điện;
(7) Đứng trú mưa ở bốt điện;
(8) Dùng dao cắt ngang dây điện.
Kích thước (148x210)mm, dung sai 10mm, in offset 4 màu trên giấy couche có định lượng 150g/m2 , cán láng OPP mờ.</t>
  </si>
  <si>
    <t>Sơ đồ: Các bộ phận của hoa</t>
  </si>
  <si>
    <t>HS thực hành, tìm hiểu về các bộ phận của hoa.</t>
  </si>
  <si>
    <t>- 01 Sơ đồ diễn tả các bộ phận sinh sản của hoa lưỡng tính. Kích thước (790x540) mm dung sai 10 mm, in offset 4 màu trên giấy couche có định lượng 200g/m2 , cán láng OPP mờ.
- 8 thẻ chữ gồm: (1) nhị, (2) nhụy, (3) bao phấn, (4) chỉ nhị, (5) đầu nhụy, (6) vòi nhụy, (7) bầu nhụy, (8) noãn. Kích thước (30x80)mm, in một màu, trên giấy couche có định lượng 200g/m2 , cán láng OPP mờ.</t>
  </si>
  <si>
    <t>Video/clip</t>
  </si>
  <si>
    <t>Ô nhiễm, xói mòn đất</t>
  </si>
  <si>
    <t>HS tìm hiểu về nguyên nhân, tác hại và biện pháp chống ô nhiễm, xói mòn đất.</t>
  </si>
  <si>
    <t>Video/clip có thời lượng không quá 3 phút, độ phân giải HD (tối thiểu 1280x720), hình ảnh và âm thanh rõ nét, có thuyết minh (hoặc phụ đề) bằng tiếng Việt, thể hiện được nguyên nhân (từ con người, tự nhiên), tác hại (đối với con người, tài sản, môi trường) và biện pháp chống ô nhiễm, xói mòn đất (không dùng phần hóa học, rác thải bừa bãi, du canh du cư, chặt phá rừng; dùng ruộng bậc thang, trồng rừng).</t>
  </si>
  <si>
    <t>Bộ lắp mạch điện đơn giản</t>
  </si>
  <si>
    <t>HS tìm hiểu về mạch điện; thực hành lắp mạch điện đơn giản</t>
  </si>
  <si>
    <t>Gồm:
- Nguồn điện (pin 1,5V hoặc 3V); Bóng đèn/ đèn LED; Quạt điện mini; Công tắc (cầu dao). Các thiết bị này gắn trên đế bằng nhựa (hoặc vật liệu cách điện có độ cứng tương đương), có các đầu để bắt dây điện.
- Dây điện để ghép, nối mạch. Các dây điện có đầu kết nối phù hợp.
- Một số mảnh vật liệu dẫn điện, cách điện.</t>
  </si>
  <si>
    <t>Mô hình phát điện sử dụng năng lượng Mặt Trời, năng lượng gió hoặc năng lượng nước chảy</t>
  </si>
  <si>
    <t>HS tìm hiểu về sử dụng năng lượng Mặt Trời, năng lượng gió, năng lượng nước chảy để phát điện</t>
  </si>
  <si>
    <t>1. Bộ thí nghiệm tìm hiểu về phát điện sử dụng năng lượng nước chảy, gồm:
- Tua - bin và hệ thống phát điện: Tua-bin có 8 cánh, một bánh răng kích thước Φ48mm, một trục kích thước Φ4mm và một bánh đai kích thước Φ70mm; Đế kèm gá đỡ buồng tua-bin, trên đế có gắn máy phát điện và đèn LED; Máy phát điện đủ làm sáng 1 đèn LED, bánh đai kích thước Φ10mm; Đai truyền bằng cao su nối 2 bánh đai; Buồng tua-bin kích thước 200mm, phía trên có ống đỡ phễu; Phễu để đổ nước.
- Khay chứa nước có dung tích 1,5lít, đỡ vừa đế tua-bin.
2. Bộ thí nghiệm tìm hiểu về phát điện sử dụng năng lượng Mặt Trời. Gồm: Một tấm pin Mặt Trời được gắn trên giá có giắc cắm để lấy điện ra và có thể quay theo mọi phía để đón ánh sáng. Một động cơ, trên trục có lắp một hình tròn bằng nhựa, bề mặt chia thành 3 phần đều nhau qua tâm mỗi phần sơn màu riêng biệt (đỏ, lục, lam) để quan sát
(dùng chung với môn Tin học và Công nghệ)
3. Bộ thí nghiệm tìm hiểu về phát điện sử dụng năng lượng gió. Gồm: Một motor quạt gió gắn trên trục nhựa cao 30mm và đế nhựa, đường kính sải cánh khoảng 60mm. Một đèn LED. 
(dùng chung với môn Tin học và Công nghệ)</t>
  </si>
  <si>
    <t>MÔN NGHỆ THUẬT (ÂM NHẠC)</t>
  </si>
  <si>
    <t>HS luyện tập tiết tấu</t>
  </si>
  <si>
    <t>Theo mẫu của loại trống thông dụng, gồm trống và một dùi gõ. Trống có đường kính 180mm, chiều cao 75mm.</t>
  </si>
  <si>
    <t>Theo mẫu của nhạc cụ dân tộc, gồm hai mảnh gỗ hình tròn (có kích thước khác nhau) được nối với nhau bằng một thanh mỏng.</t>
  </si>
  <si>
    <t>Theo mẫu của nhạc cụ dân tộc, gồm hai thanh phách làm bằng tre hoặc gỗ.</t>
  </si>
  <si>
    <t>Theo mẫu của nhạc cụ thông dụng, gồm triangle và thanh gõ đều bằng kim loại. Loại phổ biến có chiều dài mỗi cạnh của tam giác là 180mm.</t>
  </si>
  <si>
    <t>Theo mẫu của nhạc cụ thông dụng. Loại phổ biến, đường kính 200mm, chiều cao 50mm.</t>
  </si>
  <si>
    <t>Theo mẫu của nhạc cụ thông dụng (loại chuông không có cao độ), gồm tối thiểu 5 quả chuông nhỏ được làm từ kim loại, gắn với nhau bằng dây hoặc giá đỡ.</t>
  </si>
  <si>
    <t>Theo mẫu của nhạc cụ thông dụng, gồm hai bầu rỗng bằng nhựa hoặc gỗ, có tay cầm, bên trong đựng những hạt đậu hoặc viên đá nhỏ.</t>
  </si>
  <si>
    <t>Theo mẫu của nhạc cụ thông dụng, gồm ống gỗ được gắn với tay cầm và dùi gõ. Ống gỗ có một phần tạo ra âm thanh thấp, một phần tạo ra âm thanh cao.</t>
  </si>
  <si>
    <t>HS luyện tập giai điệu</t>
  </si>
  <si>
    <t>Theo mẫu của nhạc cụ thông dụng, có 32 phím. Nhạc cụ này có nhiều tên gọi như: melodica, pianica, melodeon, blow-organ, key harmonica, free-reed clarinet, melodyhorn,...</t>
  </si>
  <si>
    <t>Theo mẫu của nhạc cụ thông dụng. Gồm những thanh kim loại hoặc gỗ (loại có 15 thanh) được gắn với nhau vào giá đỡ, có hai dùi gõ.</t>
  </si>
  <si>
    <t>HS luyện tập giai điệu theo nhóm</t>
  </si>
  <si>
    <t>Theo mẫu của nhạc cụ thông dụng, có 8 quả chuông (cao độ tương ứng Đô, Rê, Mi, Pha, Son, La, Si, Đô) được làm từ kim loại, có tay cầm dùng để lắc.</t>
  </si>
  <si>
    <t>GV thực hành, làm mẫu, giảng dạy</t>
  </si>
  <si>
    <t>Theo mẫu của nhạc cụ thông dụng; có tối thiểu 61 phím cỡ chuẩn; có tối thiểu 100 âm sắc và tối thiểu 100 tiết điệu. Đàn có bộ nhớ để thu âm, ghi âm; có đường kết nối với các thiết bị di động (smartphone, tablet,...).</t>
  </si>
  <si>
    <t>GV và HS sử dụng khi nghe nhạc và các hoạt động âm nhạc khác</t>
  </si>
  <si>
    <t>- Tích hợp được nhiều tính năng âm ly, loa, micro, đọc phát các định dạng tối thiểu ghi trên SD, USB trên thiết bị.
- Kết nối line-in, audio in, bluetooth với nguồn phát âm thanh.
- Công suất phù hợp với lớp học.
- Kèm theo micro.
- Nguồn điện: AC 220V/50Hz; DC, có ắc quy/pin sạc.</t>
  </si>
  <si>
    <t>MÔN NGHỆ THUẬT (MỸ THUẬT)</t>
  </si>
  <si>
    <t>Học sinh thực hành</t>
  </si>
  <si>
    <t>- Chất liệu: Bằng gỗ/nhựa cứng (hoặc vật liệu có độ cứng tương đương), không cong vênh, chịu được nước, an toàn trong sử dụng;
- Độ dày tối thiểu 5mm; kích thước (300x420)mm.</t>
  </si>
  <si>
    <t>Đặt bảng vẽ cá nhân</t>
  </si>
  <si>
    <t>- Chất liệu: Bằng gỗ/nhựa cứng (hoặc vật liệu có độ cứng tương đương), không cong vênh, chịu được nước, an toàn trong sử dụng;
- Có thể tăng giảm chiều cao phù hợp tầm mắt học sinh khi đứng hoặc ngồi vẽ.
- Có thể di chuyển, xếp gọn trong lớp học.</t>
  </si>
  <si>
    <t>- Đặt mẫu để học sinh quan sát, thực hành.
- HS trưng bày sản phẩm.</t>
  </si>
  <si>
    <t>Chất liệu: Bằng gỗ/nhựa cứng (hoặc vật liệu có độ cứng tương đương), không cong vênh, chịu được nước, an toàn trong sử dụng;
- Kích thước tối thiểu: Chiều cao có thể điều chỉnh ở 3 mức (800mm-900mm-1.000mm); mặt đặt mẫu (400x600)mm, dày tối thiểu 7mm;
- Kiểu dáng đơn giản, gọn, dễ di chuyển ở các vị trí khác nhau trong lớp học.</t>
  </si>
  <si>
    <t>Học sinh quan sát và thực hành</t>
  </si>
  <si>
    <t>Các hình khối (mỗi loại 3 hình):
- Khối hộp chữ nhật kích thước (160x200x320) mm;
- Khối lập phương kích thước (160x160x160) mm;
- Khối trụ kích thước (cao 200mm, đường kính tiết diện ngang 160mm); Khối cầu đường kính 160mm.
Vật liệu: Bằng gỗ, nhựa cứng (hoặc vật liệu có độ cứng tương đương), không cong vênh, chịu được nước, có màu tươi sáng, an toàn trong sử dụng.</t>
  </si>
  <si>
    <t>Dùng cho giáo viên tìm kiếm tư liệu và trình chiếu hình ảnh</t>
  </si>
  <si>
    <t xml:space="preserve"> Trình chiếu, minh họa hình ảnh trực quan</t>
  </si>
  <si>
    <t>Dùng cho một số nội dung kết hợp âm nhạc trong các hoạt động mĩ thuật</t>
  </si>
  <si>
    <t>Kẹp giấy vẽ cố định vào bảng vẽ</t>
  </si>
  <si>
    <t>Loại thông dụng; cỡ 32mm (hộp 12 chiếc)</t>
  </si>
  <si>
    <t>Bảo quản sản phẩm, đồ dùng, công cụ học tập</t>
  </si>
  <si>
    <t>- Loại tròn, thông dụng. Số lượng: 6 cái (từ số 2 đến số 7 hoặc 2, 4, 6, 8, 10, 12).
- Loại bẹt/dẹt, thông dụng. Số lượng 6 cái (từ số 1 đến số 6 hoặc 2,4,6,8,10,12).</t>
  </si>
  <si>
    <t>- Chất liệu: Bằng gỗ hoặc nhựa, bề mặt phẳng, không cong, vênh, không thấm nước, an toàn trong sử dụng;
- Kích thước tối thiểu: (200x300x2,5 mm).</t>
  </si>
  <si>
    <t>- Loại thông dụng bằng nhựa, có quai xách, an toàn trong sử dụng.
- Dung tích tối thiểu khoảng 2 lít nước.</t>
  </si>
  <si>
    <t>Giúp HS giữ sạch trang phục trong thực hành</t>
  </si>
  <si>
    <t>Bằng vải nilon mềm, không thấm nước; phù hợp với học sinh tiểu học.</t>
  </si>
  <si>
    <t>Loại thông dụng bao gồm:
- Dụng cụ cắt đất: bằng nhựa hoặc gỗ, an toàn trong sử dụng, chiều dài tối thiểu 150mm;
- Con lăn: bằng gỗ, bề mặt nhẵn, an toàn trong sử dụng (kích thước tối thiểu dài 200mm, đường kính 30mm).</t>
  </si>
  <si>
    <t>Loại thông dụng, số lượng 12 màu:
- Gồm các màu: đỏ, vàng, tím, xanh cô ban, xanh lá cây, xanh lục, cam, hồng, đen, trắng, nâu, xanh da trời.
- Mỗi màu có trọng lượng 02 kilogam, các màu được đóng gói trong hộp kín, đảm bảo an toàn và thuận lợi trong sử dụng, không có chất độc hại.</t>
  </si>
  <si>
    <t>Bộ màu loại thông dụng, an toàn trong sử dụng, không có chất độc hại. Gồm 12 màu, đóng gói riêng cho từng màu:
- Gồm các màu: đỏ, vàng, tím, xanh cô ban, xanh lá cây, xanh lục, cam, hồng, đen, trắng, nâu, xanh da trời. 
- Mỗi loại màu có dung tích tối thiểu 200ml, các màu được đóng gói trong hộp kín, đảm bảo an toàn và thuận lợi trong sử dụng.</t>
  </si>
  <si>
    <t>HS nhận biết màu cơ bản, màu thứ cấp, gam màu nóng, gam màu lạnh</t>
  </si>
  <si>
    <t>01 tờ tranh mô tả các hình ảnh sau:
+ Ba màu cơ bản Đỏ - Vàng - Lam;
+ Màu thứ cấp - các màu giao nhau (3 màu cơ bản) tạo thành màu: Cam - Xanh Lục - Tím;
+ Dải gam màu nóng;
+ Dải gam màu lạnh;</t>
  </si>
  <si>
    <t>Học sinh hiểu được các yếu tố và nguyên lí tạo hình</t>
  </si>
  <si>
    <t>Tranh/ảnh mô tả các yếu tố và nguyên lí tạo hình; nên được thiết kế thành hai cột hoặc hai vòng tròn giao nhau.
- Cột yếu tố tạo hình gồm có: Chấm, nét, hình, khối, màu sắc, đậm nhạt, chất cảm, không gian.
- Cột nguyên lí tạo hình gồm có: Cân bằng, tương phản, lặp lại, nhịp điệu, nhấn mạnh, chuyển động, tỉ lệ, hài hòa.</t>
  </si>
  <si>
    <t>Học sinh vận dụng hoa văn, họa tiết dân tộc vào bài thực hành</t>
  </si>
  <si>
    <t>Bộ tranh/ảnh mô tả họa tiết hoa văn vốn cổ dân tộc, gồm có 2 tờ:
+ Tờ 1: Hình họa tiết (hoa sen, hoa cúc, hoa chanh, sóng nước…) thời Lý, Trần, Lê, Nguyễn.
+ Tờ 2: Hình họa tiết trên trang phục, khăn, áo, váy, thắt lưng… của đồng bào dân tộc vùng núi phía Bắc; đồng bào Chăm và đồng bào vùng Tây Nguyên.</t>
  </si>
  <si>
    <t>Giúp giáo viên xây dựng kế hoạch tổ chức hoạt động (giáo án) điện tử, chuẩn bị bài giảng điện tử, chuẩn bị các học liệu điện tử, chuẩn bị các bài tập, bài kiểm tra, đánh giá điện tử phù hợp với Chương trình.</t>
  </si>
  <si>
    <t>Bộ học liệu điện tử được xây dựng theo Chương trình Hoạt động trải nghiệm cấp Tiểu học (CT 2018), có hệ thống học liệu điện tử (hình ảnh, sơ đồ, video, các câu hỏi,…) đi kèm và được tổ chức, quản lý thành hệ thống thư viện điện tử, thuận lợi cho tra cứu và sử dụng. Bộ học liệu sử dụng được trên máy tính trong môi trường không kết nối internet. Phải đảm bảo tối thiểu các chức năng:
- Chức năng hỗ trợ soạn giáo án điện tử;
- Chức năng hướng dẫn chuẩn bị bài giảng điện tử;
- Chức năng hướng dẫn và chuẩn bị, chỉnh sửa sử dụng học liệu điện tử (hình ảnh, sơ đồ, video…)
- Chức năng tương tác giữa giáo viên và học sinh.
- Chức năng hướng dẫn và chuẩn bị các bài tập;
- Chức năng hỗ trợ chuẩn bị công tác đánh giá.
Bộ học liệu điện tử bao gồm các video, hình ảnh minh họa, hướng dẫn tổ chức các hoạt động trải nghiệm như: Hoạt động tham quan, cắm trại, thực địa; diễn đàn, sân khấu hóa, hội thi, trò chơi; các hoạt động tình nguyện nhân đạo, lao động công ích, tuyên truyền; hoạt động khảo sát, điều tra, làm tiểu dự án nghiên cứu, sáng tạo công nghệ, nghệ thuật.</t>
  </si>
  <si>
    <t>Giúp học sinh nhận diện các trạng thái cảm xúc cơ bản của bản thân thông qua gương mặt</t>
  </si>
  <si>
    <t>Bộ 5 thẻ rời, mỗi thẻ minh họa một gương mặt cảm xúc: Trạng thái bình thường, vui, buồn, cáu giận, sợ hãi; kích thước (148x105) mm, in màu trên nhựa (hoặc vật liệu có độ cứng tương đương), không cong vênh, chịu được nước, có màu sắc tươi sáng, an toàn trong sử dụng.</t>
  </si>
  <si>
    <t xml:space="preserve">Thể hiện sự quan tâm, chăm sóc người thân
</t>
  </si>
  <si>
    <t>Bộ 6 thẻ rời, mỗi thẻ minh họa một hình ảnh về ông, bà, bố, mẹ, con trai (2 thẻ), con gái (2 thẻ), kích thước mỗi thẻ (148x210)mm in màu trên nhựa (hoặc vật liệu có độ cứng tương đương), không cong vênh, chịu được nước, có màu sắc tươi sáng, an toàn trong sử dụng.</t>
  </si>
  <si>
    <t>Video về Văn hóa Giao tiếp trên mạng</t>
  </si>
  <si>
    <t>Giúp HS nhận biết được lợi ích và một số tình huống nguy hiểm tiềm ẩn khi giao tiếp trên mạng.</t>
  </si>
  <si>
    <t>Video hoạt hình, minh họa:
- Lợi ích khi giao tiếp trên mạng: nhanh chóng, giao tiếp được với nhiều người, không khoảng cách, an toàn trong thời gian dịch bệnh;
- Nguy cơ tiềm ẩn khi giao tiếp trên mạng:
+ Giao tiếp với người lạ: bị giả danh, bị lợi dụng, bị lừa tiền, bị bắt cóc;
+ Giao tiếp với bạn bè: bị lợi dụng, bị nói xấu;
+ Nguy cơ truy cập các trang web không chính thống: thông tin xấu độc.</t>
  </si>
  <si>
    <t>Video về hỏa hoạn</t>
  </si>
  <si>
    <t>Giúp HS nhận biết được nguyên nhân gây hỏa hoạn, hậu quả của hỏa hoạn</t>
  </si>
  <si>
    <t>Video hình ảnh thực tế, minh họa một số nguyên nhân cơ bản dễ gây hỏa hoạn.</t>
  </si>
  <si>
    <t>Hoạt động hướng đến tự nhiên</t>
  </si>
  <si>
    <t>Video về Phong cảnh đẹp quê hương</t>
  </si>
  <si>
    <t>Giáo dục lòng yêu quê hương đất nước</t>
  </si>
  <si>
    <t>Video hình ảnh thực tế, minh họa: Cảnh đẹp tiêu biểu của quê hương Việt Nam ở miền núi, đồng bằng, miền Bắc, miền Nam;</t>
  </si>
  <si>
    <t>Video về ô nhiễm môi trường</t>
  </si>
  <si>
    <t>Giúp HS nhận biết được những biểu hiện của ô nhiễm môi trường</t>
  </si>
  <si>
    <t>Video hình ảnh thực tế, nội dung:
- Ô nhiễm môi trường nước (sông, biển);
- Ô nhiễm môi trường không khí (mùi, khói bụi);
- Ô nhiễm môi trường đất (rác thải, đổ thải);
- Ô nhiễm tiếng ồn.</t>
  </si>
  <si>
    <t>Giúp học sinh trải nghiệm với lao động</t>
  </si>
  <si>
    <t xml:space="preserve">Bộ công cụ lao động:
- Bộ dụng cụ làm vệ sinh trường học, bao gồm: 
Chổi rễ loại nhỏ, ky hốt rác có cán bằng nhựa, găng tay lao động loại nhỏ phù hợp với học sinh, khẩu trang y tế loại nhỏ; 
</t>
  </si>
  <si>
    <t>- Bộ công cụ làm vệ sinh lớp học, bao gồm: Chổi loại nhỏ, khăn lau, ky hốt rác có cán bằng nhựa, khẩu trang y tế loại nhỏ, giỏ đựng rác bằng nhựa có quai xách;</t>
  </si>
  <si>
    <t>- Bộ dụng cụ chăm sóc hoa, cây trồng thông thường, bao gồm: xẻng, chĩa 3 bằng nhựa, bình tưới cây 4 lít bằng nhựa, kéo cắt cành.</t>
  </si>
  <si>
    <t>Giúp học sinh trải nghiệm với các Hoạt động ngoài trời</t>
  </si>
  <si>
    <t>Bộ lều trại gấp gọn, kích thước đủ cho số lượng từ 15 - 20 học sinh/trại.</t>
  </si>
  <si>
    <t>Cảm biến âm thanh</t>
  </si>
  <si>
    <t xml:space="preserve">Loa </t>
  </si>
  <si>
    <t xml:space="preserve">Cảm biến dòng điện </t>
  </si>
  <si>
    <t xml:space="preserve">Cảm biến điện thế </t>
  </si>
  <si>
    <t>Bộ thiết bị gồm:
- Ống nghiệm; Giá đựng ống nghiệm; Pipet; Cốc thủy tinh; (TBDC)
- Giấy clorua coban (1 hộp);
- Nút cao su; Dao nhỏ</t>
  </si>
  <si>
    <t>Bộ dụng cụ cơ khí gồm:
 - Thước lá (dài 300mm);
 - Thước cặp cơ (vật liệu; hợp kim thép; kích thước: 150mm, thang đo từ 0 đến 150mm; dung sai: 0.02mm);
 - Đầu vạch dấu (vật liệu: hợp kim thép HSS Độ cứng HRC58~ 65; kích thước: 130mm, đường kính: 13mm);
 - Thước đo góc (vật liệu: thép không gỉ; Khoảng đo: 0-180˚/145mm; Độ chia: 1˚, Độ chính xác: +/-20');
 - Thước đo mặt phẳng (loại thông dụng);
 - Dao dọc giấy (loại thông dụng);
 - Dao cắt nhựa Acrylic (loại thông dụng);
 - Ê tô nhỏ (Kích thước tổng thể 195x163mm; Ngàm mở rộng tối đa: 50mm; Vật liệu: Gang thép);
 - Dũa (dẹt, tròn), mỗi loại một chiếc; 
 - Cưa tay (vật liệu thép không gỉ, cán làm bằng nhựa hoặc bằng gỗ, lưỡi cưa làm bằng théo hợp kim carbon, chiều dài lưỡi cưa và tay cầm: 300mm);
- Tuốc nơ vít mũi dẹt (cán làm bằng vật liệu cách điện, phần thân làm bằng vật liệu thép không gỉ, chiều dài: 250mm); 
 - Tuốc nơ vít bốn cạnh (Cán làm bằng vật liệu cách điện, mũi và thân tròn làm bằng thép không gỉ, chiều dài: 250mm); 
 - Mỏ lết cỡ nhỏ (vật liệu hợp kim thép cứng không gỉ, chiều dài 200mm); 
 - Kìm mỏ vuông (mũi kìm làm bằng thép hợp kim cứng không gỉ, phần tay cầm làm bằng vật liệu cách điện, kích thước chiều dài: 180mm); 
 - Búa cỡ nhỏ (Đầu búa làm bằng hợp kim cứng, cán búa làm bằng vật liệu cách điện chống trượt, chiều dài búa: 320mm); 
 - Súng bắn keo (loại 10mm, công suất 60W).</t>
  </si>
  <si>
    <t>Bộ thiết bị gồm:
- Giá đỡ bằng nhôm thẳng đứng, dài 1000 mm, có dây dọi, được gắn trên đế ba chân có vít điều chỉnh thăng bằng, phía trên có nam châm điện để giữ vật rơi;
- Đồng hồ đo thời gian hiện số, có hai thang đo 9,999s và 99,99s, độ chia nhỏ nhất 0,001s, sử dụng kiểu hoạt động từ A đến B và 2 ổ cắm 5 chân A, B;
- Công tắc với nút nhấn kép lắp trong hộp bảo vệ, một đầu có ổ cắm, đầu kia ra dây tín hiệu dài 1000 mm có phích cắm 5 chân;
- Cổng quang điện hoặc sử dụng Thiết bị thu nhận số liệu (TBDC), cảm biến khoảng cách với thang đo từ 0,15m tới 1,6m, độ phân giải 1mm;
- Giá thí nghiệm (TBDC);
- Thước nhựa (có vạch đen), miếng đỡ mềm;
- Vật rơi hình trụ kim loại, đường kính 10mm, dài 20mm.</t>
  </si>
  <si>
    <t>IV</t>
  </si>
  <si>
    <t>Huyết áp kế: Máy đo huyết áp cơ hoặc điện tử
Loại thông dụng.</t>
  </si>
  <si>
    <t>Bộ thiết bị gồm:
- Bộ đồ mổ (TBDC)
- Máy kích điện.</t>
  </si>
  <si>
    <t>Bộ thí nghiệm gồm:
- Cối, chày sứ; Ống nghiệm; Giá để ống nghiệm; Đũa thủy tinh; Pipet; Đĩa đồng hồ; Găng tay; (TBDC)
- Phễu (Loại thông dụng);
- Lưới lọc hoặc vải màn (Loại thông dụng).</t>
  </si>
  <si>
    <t>Thuốc nhuộm Fuchsine (100ml)
Thuốc nhuộm xanh methylene (100ml) 
Dung dịch KI (100ml)
Dầu soi kính (100ml)
Nước cất (1000ml) (TBDC)</t>
  </si>
  <si>
    <t>Sơ đồ quá trình giảm phân</t>
  </si>
  <si>
    <t>Hình học</t>
  </si>
  <si>
    <t>Giáo viên sử dụng để vẽ bảng trong dạy học Toán.</t>
  </si>
  <si>
    <t>Bộ thiết bị để vẽ trên bảng gồm:
- 01 chiếc thước thẳng dài tối thiểu 500mm, độ chia nhỏ nhất là 01mm;
- 01 chiếc compa dài 400mm với đầu được thiết kế thuận lợi khi vẽ trên bảng bằng phấn, bút dạ, một đầu thuận lợi cho việc cố định trên mặt bảng;
- 01 thước đo góc đường kính 300mm, có hai đường chia độ, khuyết ở giữa;
- 01 chiếc ê ke vuông, kích thước (400x400)mm.
Tất cả các thiết bị trên được làm bằng nhựa/gỗ hoặc vật liệu khác có độ cứng tương đương, không cong vênh, màu sắc tươi sáng, an toàn với người sử dụng.</t>
  </si>
  <si>
    <t>Giúp học sinh thực hành đo khoảng cách, đo chiều cao ngoài trời.</t>
  </si>
  <si>
    <t>Bộ thiết bị gồm:
- 01 thước cuộn, có độ dài tối thiểu 10m;
- Chân cọc tiêu, gồm:
+ 01 ống trụ bằng nhựa màu đen có đường kính 20mm, độ dày của vật liệu là 04mm;
+ 03 chân bằng thép CT3 đường kính 07mm, cao 250mm. Sơn tĩnh điện.
- 01 cọc tiêu: Ống vuông kích thước (12x12)mm, độ dày của vật liệu là 0,8mm, dài 1200mm, được sơn liên tiếp màu trắng, đỏ (chiều dài của vạch sơn là 100mm), hai đầu có bịt nhựa;
- 01 quả dọi bằng đồng đường kính 14mm, dài 20mm;
- 01 cuộn dây đo có đường kính 2mm, chiều dài tối thiểu 25m. Được quấn xung quanh ống trụ đường kính 80mm, dài 50mm (2 đầu ống có gờ để không tuột dây);
- Chân chữ H bằng thép có đường kính 19mm, độ dày của vật liệu là 0,9mm, gồm:
+ 02 thanh dài 800mm sơn tĩnh điện màu đen;
+ 01 thanh 600mm sơn tĩnh điện màu đen;
+ 02 thanh dài 250mm sơn tĩnh điện màu đen;
+ 04 khớp nối chữ T bằng nhựa;
+ 02 cái cút nối thẳng bằng nhựa;
+ 04 đầu bịt bằng nhựa;
- Eke đặc bằng nhôm, có kích thước (12x12x750)mm, độ dày của vật liệu là 0,8mm. Liên kết góc vuông bằng hai má nhựa; 2 thanh giằng bằng thép có kích thước (12x2)mm (trong đó 1 thanh dài 330mm, một thanh dài 430mm);
- Giác kế: mặt giác kế có đường kính 140mm, độ dày của vật liệu là 2mm. Trên mặt giác kế được chia độ và đánh số (khắc chìm), có gá hình chữ nhật L kích thước (30x10x2)mm. Tất cả được gắn trên chân đế có thể điều chỉnh được thăng bằng và điều chỉnh độ cao từ 400mm đến 1200mm;
- Ống nối bằng nhựa màu ghi sáng đường kính 22mm, dài 38mm trong có ren M16;
- Ống ngắm bằng ống nhựa đường kính 27mm, dài 140mm, hai đầu có gắn thủy tinh hữu cơ độ dày 1,3mm, có vạch chữ thập bôi đen ¼.</t>
  </si>
  <si>
    <t>Giúp học sinh khám phá, hình thành, thực hành, luyện tập về khả năng xảy ra của một sự kiện (hay hiện tượng).</t>
  </si>
  <si>
    <t>Bộ thiết bị dạy học về Thống kê và Xác suất gồm:
- 01 quân xúc xắc có độ dài cạnh là 20mm; có 6 mặt, số chấm xuất hiện ở mỗi mặt là một trong các số 1; 2; 3; 4; 5; 6 (mặt 1 chấm; mặt 2 chấm;…; mặt 6 chấm).
- 01 hộp nhựa trong để tung quân xúc xắc (Kích thước phù hợp với quân xúc xắc).</t>
  </si>
  <si>
    <t>- 02 đồng xu gồm một đồng xu to có đường kính 25mm và một đồng xu nhỏ có đường kính 20mm; dày 1mm; làm bằng hợp kim (nhôm, đồng). Trên mỗi đồng xu, một mặt khắc nổi chữ N, mặt kia khắc nổi chữ S.</t>
  </si>
  <si>
    <t>- 01 hộp bóng có 3 quả, trong đó có 1 quả bóng xanh, 1 quả bóng đỏ và 1 quả bóng vàng, các quả bóng có kích thước và trọng lượng như nhau với đường kính 35mm (giống quả bóng bàn).</t>
  </si>
  <si>
    <t>Giúp học sinh khám phá, thực hành, nhận dạng, luyện tập hình phẳng.</t>
  </si>
  <si>
    <t>Bộ thiết bị dạy hình học phẳng gồm:
- Mô hình tam giác có kích thước cạnh lớn nhất là 100mm;
- Mô hình hình tròn có đường kính là 100mm, có gắn thước đo độ;
- 04 chiếc que có kích thước bằng nhau và bằng (2x5x100)mm, ghim lại ở một đầu (để mô tả các loại góc nhọn, vuông, tù, góc kề bù, tia phân giác của một góc, góc đối đỉnh) (gắn được trên bảng từ).
Tất cả các thiết bị trên được làm bằng nhựa, màu sắc tươi sáng, không cong vênh, an toàn với người sử dụng.</t>
  </si>
  <si>
    <t>Giúp HS thực hành nhận biết, mô tả hình dạng và đặc điểm hình hộp chữ nhật, hình lập phương, hình lăng trụ đứng tam giác, hình lăng trụ đứng tứ giác.</t>
  </si>
  <si>
    <t>- 01 hình hộp chữ nhật có kích thước (120x150x210)mm, các mặt đều là những tấm nhựa trong và có thể mở ra thành hình khai triển của hình hộp chữ nhật (gắn được trên bảng từ).
- 01 hình lập phương có kích thước (200x200x200)mm, các mặt đều là những tấm nhựa trong và có thể mở ra thành hình khai triển của hình lập phương (gắn được trên bảng từ).
- 01 hình lăng trụ đứng tam giác có  kích thước đáy (120x150x180)mm, chiều cao 210mm, các mặt đều là những tấm nhựa trong và có thể mở ra thành hình khai triển của hình lăng trụ đứng tam giác (gắn được trên bảng từ).
- 01 hình hộp chữ nhật biểu diễn cách tính thể tích, kích thước trong hộp (200x160x100)mm, trong suốt. Bên trong chứa 1 tấm đáy (200x160x10)mm và 1 cột (10x10x90)mm, sơn ô vuông (10x10)mm bằng hai màu trắng, đỏ.</t>
  </si>
  <si>
    <t>Giúp HS thực hành nhận biết, mô tả hình dạng và đặc điểm hình chóp tam giác đều, hình chóp tứ giác đều.</t>
  </si>
  <si>
    <t>- 01 hình chóp tam giác đều có kích thước cạnh đáy 200 mm, cạnh bên 150 mm, các mặt đều là những tấm nhựa trong và có thể mở ra thành hình khai triển theo đáy của hình chóp tam giác đều (gắn được trên bảng từ).
- 01 hình chóp tứ giác đều có kích thước cạnh đáy 200 mm, cạnh bên 150 mm, các mặt đều là những tấm nhựa trong và có thể mở ra thành hình khai triển theo đáy của hình chóp tứ giác đều (gắn được trên bảng từ).</t>
  </si>
  <si>
    <t>Giúp HS thực hành nhận biết, mô tả hình dạng và đặc điểm hình trụ, hình nón, hình cầu</t>
  </si>
  <si>
    <t>- 01 hình trụ đường kính đáy 100mm, cao 150mm, độ dày của vật liệu là 2mm.
- 01 hình nón đường kính đáy 100mm, cao 150mm, độ dày của vật liệu là 2mm.
- 01 hình cầu đuờng kính ngoài 100mm.
- 01 hình trụ đuờng kính trong 100mm, cao 110mm. 
- 01 phễu có đường kính miệng phễu 60mm.
- 01 mô hình động dạng khối tròn xoay gồm động cơ nhỏ có trục thẳng đứng, quay tròn được và dễ gắn các mảnh hình: hình tròn, hình tam giác cân, hình chữ nhật bằng nhựa màu.
Tất cả các thiết bị trên được làm bằng nhựa, màu sắc tươi sáng, không cong vênh, an toàn với người sử dụng.</t>
  </si>
  <si>
    <t>Dùng cho lớp 9</t>
  </si>
  <si>
    <t>Phần mềm toán học hỗ trợ học sinh khám phá, hình thành, thực hành, luyện tập các kiến thức hình học.</t>
  </si>
  <si>
    <t xml:space="preserve">Phần mềm toán học đảm bảo hỗ trợ HS thực hành vẽ hình và thiết kế đồ hoạ liên quan đến: tam giác đều, hình vuông, hình chữ nhật, hình thoi, hình bình hành, hình thang cân, hình đối xứng; tia phân giác của một góc, đường trung trực của một đoạn thẳng, các đường đặc biệt trong tam giác; hình đồng dạng; đường tròn, tam giác vuông, đa giác đều. </t>
  </si>
  <si>
    <t>Phần mềm toán học hỗ trợ học sinh khám phá, hình thành, thực hành, luyện tập các kiến thức Thống kê và Xác suất.</t>
  </si>
  <si>
    <t>Thích ứng với thay đổi</t>
  </si>
  <si>
    <t>Tranh về thích ứng với những thay đổi</t>
  </si>
  <si>
    <t>Giúp HS biết được cách thích ứng với những thay đổi.</t>
  </si>
  <si>
    <t>Tranh thực hiện hành gồm 01 tờ. Nội dung tranh thể hiện: Hướng dẫn cách tích ứng với những thay đổi:
- Chấp nhận thực tại, biết cách điều khiển cảm xúc;
- Hướng tới tương lai, thiết lập lại các mục tiêu, tập trung vào điều tích cực;
- Tin tưởng vào bản thân và tương lai.</t>
  </si>
  <si>
    <t>Tích cực tham gia các hoạt động cộng đồng</t>
  </si>
  <si>
    <t>Video/clip về HS tham gia các hoạt động cộng đồng</t>
  </si>
  <si>
    <t>HS nhận biết được một số hành vi tích cực/chưa tích cực tham gia các hoạt động cộng đồng.</t>
  </si>
  <si>
    <t>Minh họa:
- Tham gia gói bánh chưng cùng các bạn trong lớp làm quà tặng các bạn có hoàn cảnh khó khăn.
- Các bạn trong chi đội tổ chức đi thăm hỏi gia đinh thương binh liệt sĩ nhân ngày 27-2 nhưng 2 bạn trong chi đội rủ nhau đi chơi không tham gia.</t>
  </si>
  <si>
    <t>Bảo vệ hòa bình</t>
  </si>
  <si>
    <t>Video/clip về bảo vệ hòa bình</t>
  </si>
  <si>
    <t>HS nhận thức được ý nghĩa của việc bảo vệ hòa bình.</t>
  </si>
  <si>
    <t>Minh hóa: đất nước bị tàn phá do chiến tranh và được xây dựng phát triển trong hòa bình</t>
  </si>
  <si>
    <t>Tự nhận thức bản thân</t>
  </si>
  <si>
    <t xml:space="preserve">Ứng phó với tình huống nguy hiểm </t>
  </si>
  <si>
    <t>HS biết thực hiện một số bước đơn giản phù hợp để phòng, tránh và ứng phó với một số tình huống nguy hiểm</t>
  </si>
  <si>
    <t>Bộ dụng cụ thực hành các tình huống nguy hiểm sau:
- Thoát khỏi đám cháy khi xảy ra cháy, hỏa hoạn;
- Phòng tránh tai nạn đuối nước;
- Phòng tránh thiên tai;
- Sơ cấp cứu ban đầu.
Bộ dụng cụ gồm:
- Bình cứu hỏa, bao tay, mũ bảo hộ, vòi phun nước, phao;
- Bộ thiết bị mô phỏng dụng cụ y tế sơ cấp cứu cơ bản.</t>
  </si>
  <si>
    <t>Tiết kiệm</t>
  </si>
  <si>
    <t>HS có ý thức về quản lí tài chính cá nhân và biết thực hiện một số bước đơn giản để thực hành tiết kiệm.</t>
  </si>
  <si>
    <t>Bộ dụng cụ gồm: 6 chiếc lọ bằng nhựa có kích thước 50mm, cao 80mm có ghi hình và dán chữ lên thành lọ với nội dung thể hiện nhu cầu chi tiêu của bản thân như: nhu cầu thiết yếu 55%, giáo dục 10%, hưởng thụ 10%, tự do tài chính 10%, tiết kiệm dài hạn 10%, giúp đỡ người khác 5%.</t>
  </si>
  <si>
    <t>LỚP 9</t>
  </si>
  <si>
    <t>THẾ GIỚI TỪ NĂM 1918 ĐẾN NĂM 1945</t>
  </si>
  <si>
    <t>Nước Nga và Liên Xô từ năm 1918 đến năm 1945</t>
  </si>
  <si>
    <t>Lược đồ thế giới từ 1918 đến 1945</t>
  </si>
  <si>
    <t>HS biết được cơ bản, rõ ràng tình hình thế giới từ năm 1918 đến hết năm 1945.</t>
  </si>
  <si>
    <t>01 lược đồ thể hiện tình hình chính trị thế giới từ năm 1918 đến 1945, gồm 1 tờ: Kích thước (720x1020)mm.</t>
  </si>
  <si>
    <t>Phim tư liệu thể hiện công cuộc xây dựng CNXH và cuộc chiến tranh chống Phát xít từ năm 1918 - 1945</t>
  </si>
  <si>
    <t>HS tự khám phá, có hiểu biết sâu sắc, sinh động hơn về công cuộc xây dựng CNXH và cuộc chiến tranh chống Phát xít từ năm 1918 – 1945.</t>
  </si>
  <si>
    <t>Bộ phim tài liệu gồm 2 phim ngắn thể hiện công cuộc xây dựng CNXH và cuộc chiến tranh chống Phát xít từ năm 1918 – 1945.
- 01 phim thể hiện công cuộc xây dựng CNXH ở Liên Xô trước năm 1939;
- 01 phim thể hiện cuộc chiến tranh vệ quốc vĩ đại và cuộc chiến tranh đánh bại phát xít Đức, Nhật Bản của Liên Xô và Đồng Minh.</t>
  </si>
  <si>
    <t>Chiến tranh thế giới thứ hai (1939 – 1945)</t>
  </si>
  <si>
    <t>Lược đồ thế giới trong thời gian 1939-1945</t>
  </si>
  <si>
    <t>HS biết được cụ thể, cơ bản về tình hình địa – chính trị và diễn biến cơ bản của cuộc Chiến tranh thế giới II.</t>
  </si>
  <si>
    <t>Bộ lược đồ gồm 02 tờ:
- 01 tờ lược đồ diễn biến chính của cuộc Chiến tranh thế giới II ở châu Âu;
- 01 tờ lược đồ thể hiện diễn biến chính của Chiến tranh thế giới II ở châu Á – Thái Bình Dương;
- Lược đồ có ghi rõ địa danh hồi đó đối chiếu với địa danh ngày nay;
- Kích thước (720x1020)mm.</t>
  </si>
  <si>
    <t>Phim tài liệu  về một số sự kiện quan trọng của cuộc Chiến tranh thế giới II</t>
  </si>
  <si>
    <t>HS có hiểu biết cụ thể, sinh động hơn về lịch sử cuộc Chiến tranh thế giới II.</t>
  </si>
  <si>
    <t>Bộ gồm 02 phim tài liệu về một số sự kiện quan trọng của cuộc Chiến tranh thế giới II:
- 01 phim về cuộc chiến tranh tiêu diệt phát xít Đức;
- 01 phim về diễn biến của cuộc chiến tranh ở châu Á - Thái Bình Dương.</t>
  </si>
  <si>
    <t>VIỆT NAM TỪ NĂM 1918 ĐẾN NĂM 1945</t>
  </si>
  <si>
    <t>Lược đồ Cách mạng tháng Tám năm 1945.</t>
  </si>
  <si>
    <t>HS có được hiểu biết cụ thể, cơ bản, rõ ràng hơn về cuộc Cách mạng tháng Tám năm 1945.</t>
  </si>
  <si>
    <t>01 tờ lược đồ Việt Nam thể hiện được diễn biến chính của cuộc Cách mạng tháng Tám năm 1945.
Kích thước (720x1020)mm.</t>
  </si>
  <si>
    <t>Phim tài liệu thể hiện những nhân vật, sự kiện tiêu biểu của lịch sử cách mạng Việt Nam từ năm 1918 đến năm 1945</t>
  </si>
  <si>
    <t>HS có được hiểu biết cụ thể, sinh động hơn về lịch sử cách mạng  Việt Nam Việt Nam từ năm 1918 đến năm 1945.</t>
  </si>
  <si>
    <t>Bộ phim tài liệu thể hiện những nhân vật, sự kiện tiêu biểu của lịch sử cách mạng Việt Nam từ năm 1918 đến năm 1945, gồm 2 phim:
- 01 phim thể hiện được nhân vật và sự kiện tiêu biểu liên quan đến hoạt động của Nguyễn Ái Quốc và sự ra đời của Đảng Cộng sản Việt Nam;
-  01 phim thể hiện được nhân vật và sự kiện tiêu biểu của cuộc Cách mạng tháng Tám năm 1945.</t>
  </si>
  <si>
    <t>THẾ GIỚI TỪ NĂM 1945 ĐẾN NĂM 1991</t>
  </si>
  <si>
    <t>Liên Xô và các nước Đông Âu từ năm 1945 đến năm 1991</t>
  </si>
  <si>
    <t>Lược đồ Liên Xô và các nước XHCN ở Đông Âu trong thời gian từ năm 1945 đến năm 1991</t>
  </si>
  <si>
    <t>HS có được hiểu biết cơ bản, rõ ràng về tình hình địa – chính trị của Liên Xô và các nước XHCN ở Đông Âu trong thời gian từ năm 1945 đến năm 1991.</t>
  </si>
  <si>
    <t>01 lược đồ Liên Xô và các nước XHCN ở Đông Âu trong thời gian từ năm 1945 đến năm 1991.
Kích thước (720x1020)mm.</t>
  </si>
  <si>
    <t>Phim tài liệu về thành tựu xây dựng công nghiệp nguyên tử và về cuộc chinh phục vũ trụ của Liên Xô</t>
  </si>
  <si>
    <t>HS có được hiểu biết cụ thể, sinh động hơn về thành tựu xây dựng công nghiệp nguyên tử và về cuộc chinh phục vũ trụ của Liên Xô.</t>
  </si>
  <si>
    <t>01 phim tài liệu về thành tựu xây dựng công nghiệp nguyên tử và về cuộc chinh phục vũ trụ của Liên Xô.</t>
  </si>
  <si>
    <t>Nước Mỹ và các nước Tây Âu từ năm 1945 đến năm 1991</t>
  </si>
  <si>
    <t>Lược đồ thế giới thể hiện được tình hình địa - chính trị thế giới, Mỹ và các nước Tây Âu từ 1945 đến 1991</t>
  </si>
  <si>
    <t>HS hiểu  được cụ thể hơn, cơ bản hơn về tình hình địa - chính trị thế giới, Mỹ và các nước Tây Âu từ 1945 đến 1991.</t>
  </si>
  <si>
    <t>01 tờ lược đồ thể hiện được tình hình thế giới và vị thế của Mỹ và các nước Tây Âu, từ 1945 đến 1991.
Kích thước (720x1020)mm.</t>
  </si>
  <si>
    <t>Mỹ Latinh từ năm 1945 đến năm 1991</t>
  </si>
  <si>
    <t>Lịch sử cuộc Cách mạng Cuba.</t>
  </si>
  <si>
    <t xml:space="preserve">HS có được hiểu biết cụ thể về lịch sử cuộc Cách mạng Cuba </t>
  </si>
  <si>
    <t xml:space="preserve">Phim về lịch sử cuộc Cách mạng Cuba. </t>
  </si>
  <si>
    <t>Châu Á từ năm 1945 đến năm 1991</t>
  </si>
  <si>
    <t>Phim tài liệu về một một số sự kiện quan trọng trong lịch sử khu vực Đông Nam Á từ năm 1945 đến năm 1991.</t>
  </si>
  <si>
    <t>HS có được hiểu biết cụ thể, sinh động hơn về lịch sử Đông Nam Á từ năm 1945 đến năm 1991.</t>
  </si>
  <si>
    <t>01 phim thể hiện một số sự kiện quan trọng trong lịch sử khu vực Đông Nam Á từ năm 1945 đến năm 1991.</t>
  </si>
  <si>
    <t>VIỆT NAM TỪ NĂM 1945 ĐẾN NĂM 1991</t>
  </si>
  <si>
    <t xml:space="preserve">Việt Nam trong năm đầu sau Cách mạng tháng Tám </t>
  </si>
  <si>
    <t>Phim tài liệu thể hiện một số sự kiện quan trọng trong lịch sử Việt Nam từ tháng 9 năm 1945 đến tháng 12 năm 1946</t>
  </si>
  <si>
    <t>HS có được hiểu biết cụ thể, sinh động hơn về những nội dung quan trọng trong lịch sử Việt Nam từ tháng 9 năm 1945 đến tháng 12 năm 1946.</t>
  </si>
  <si>
    <t>Bộ phim gồm 02 phim tài liệu thể hiện được một số sự kiện quan trọng trong lịch sử Việt Nam từ tháng 9 năm 1945 đến tháng 12 năm 1946:
- 01 phim về cuộc đấu tranh chống “giặc đói, giặc dột” và giặc ngoại xâm của nhân dân Việt Nam;
- 01 phim về cuộc bầu cử Quốc hội khóa I của nước Việt Nam Dân chủ Cộng hòa.</t>
  </si>
  <si>
    <t>Việt Nam từ năm 1946 đến năm 1954</t>
  </si>
  <si>
    <t>Lược đồ Việt Nam thể hiện được tình hình chính trị - quân sự của Việt Nam từ tháng 12 năm 1946 đến tháng 7 năm 1954</t>
  </si>
  <si>
    <t>HS có được hiểu biết cụ thể, cơ bản về tình hình  chính trị - quân sự của Việt Nam trong thời gian từ tháng 12 năm 1946 đến tháng 7 năm 1954</t>
  </si>
  <si>
    <t>Bộ lược đồ Việt Nam gồm 03 tờ thể hiện được tình hình chính trị - quân sự của Việt Nam từ tháng 12 năm 1946 đến tháng 7 năm 1954:
- 01 lược đồ về Chiến thắng Việt Bắc năm 1947;
- 01 tờ lược đồ về Chiến thắng biên giới 1950;
- 01 tờ lược đồ thể hiện được diễn biến chính của Chiến dịch Điện Biên Phủ.
Kích thước (720x1020)mm.</t>
  </si>
  <si>
    <t>Phim tài liệu về Chiến dịch Điện Biên Phủ năm 1954.</t>
  </si>
  <si>
    <t>HS có được hiểu biết cụ thể, sinh động hơn về những nội dung quan trọng trong lịch sử Chiến dịch Điện Biên Phủ.</t>
  </si>
  <si>
    <t>01 phim thể hiện được Chiến dịch Điện Biên Phủ năm 1954.</t>
  </si>
  <si>
    <t>Việt Nam từ năm 1954 đến năm 1975</t>
  </si>
  <si>
    <t>Lược đồ Việt Nam từ năm 1954 đến năm 1975</t>
  </si>
  <si>
    <t>HS có được hiểu biết cụ thể, cơ bản về tình hình chính trị - quân sự của Việt Nam trong thời gian từ tháng năm 1954 đến năm 1975.</t>
  </si>
  <si>
    <t>Bộ lược đồ Việt Nam gồm 3 tờ thể hiện được tình hình chính trị - quân sự ở Việt Nam từ tháng 7 năm 1954 đến tháng 5 năm 1975. Gợi ý:
- 01 tờ lược đồ miền Nam Việt Nam thể hiện Phong trào Đồng Khởi;
- 01 tờ lược đồ miền Nam Việt Nam thể hiện cuộc Tổng tấn công và nổi dậy Xuân 1968;
- 01 tờ lược đồ miền Nam Việt Nam thể hiện cuộc Tổng tấn công và nổi dậy Xuân 1975;
Kích thước (720x1020)mm.</t>
  </si>
  <si>
    <t>HS có được hiểu biết cụ thể, sinh động hơn về những nội dung quan trọng trong lịch sử Việt Nam từ tháng 7 năm 1954 đến tháng 5 năm 1975.</t>
  </si>
  <si>
    <t>Bộ phim gồm 5 phim thể hiện một số sự kiện quan trọng trong lịch sử Việt Nam từ tháng7 năm 1954 đến tháng 5 năm 1975. Gợi ý:
- 01 phim thể hiện công cuộc xây dựng miền Bắc từ năm 1954 đến năm 1975.
- 01 phim thể hiện Phong trào Đồng Khởi.
- 01 Phim thể hiện cuộc Tổng tấn công và nội dậy Xuân 1968.
- 01 phim thể hiện trận “Điện Biên Phủ trên không”, năm 1972.
- 01 phim thể hiện Chiến dịch Hồ Chí Minh, 1975.</t>
  </si>
  <si>
    <t>Việt Nam trong những năm 1976 – 1991</t>
  </si>
  <si>
    <t>Phim tài liệu thể hiện một số sự kiện quan trọng trong lịch sử Việt Nam từ năm 1986 đến năm 1991</t>
  </si>
  <si>
    <t>HS có được hiểu biết cụ thể, sinh động hơn về những nội dung quan trọng trong lịch sử Việt Nam từ năm 1986 đến năm 1991</t>
  </si>
  <si>
    <t>Bộ phim tài liệu, gồm 3 phim thể hiện một số sự kiện quan trọng trong lịch sử Việt Nam từ năm 1986 đến năm 1991. Gợi ý:
- 01 phim thể hiện tiêu biểu của đổi mới đất nước từ năm 1986 đến năm 1991;
- 01 phim thể hiện cuộc chiến tranh bảo vệ Tổ quốc của nhân dân Việt Nam tại khu vực biên giới Tây Nam, 1976-1979;
- 01 phim thể hiện được cuộc chiến tranh bảo vệ Tổ quốc của nhân dân Việt Nam tại khu vực biên giới phía Bắc, 1979-1988.</t>
  </si>
  <si>
    <t>THẾ GIỚI TỪ NĂM 1991 ĐẾN NAY (2021)</t>
  </si>
  <si>
    <t>Châu Á từ năm 1991 đến nay</t>
  </si>
  <si>
    <t>Phim tài liệu về một số sự kiện quan trọng trong lịch sử khu vực Đông Nam Á từ năm 1991 đến nay (2021).</t>
  </si>
  <si>
    <t>01 phim thể hiện một số sự kiện quan trọng trong lịch sử khu vực Đông Nam Á từ năm 1991 đến nay (2021).</t>
  </si>
  <si>
    <t>VIỆT NAM TỪ NĂM 1991 ĐẾN NAY (2021)</t>
  </si>
  <si>
    <t>Phim tài liệu thể hiện một số sự kiện quan trọng trong lịch sử Việt Nam từ năm 1991 đến nay</t>
  </si>
  <si>
    <t>HS có được hiểu biết cụ thể, sinh động hơn về những nội dung quan trọng của lịch sử Việt Nam từ năm 1991 đến nay.</t>
  </si>
  <si>
    <t>Bộ phim tài liệu gồm 3 phim thể hiện được những sự kiện lịch sử quan trọng tiêu biểu cho thành tựu của công cuộc đổi mới và hội nhập quốc tế, bảo vệ Tổ quốc của nhân dân Việt Nam từ năm 1991 đến nay. Gợi ý:
- 01 phim thể hiện quá trình chủ động hội nhập quốc tế của Việt Nam từ năm 1991 đến nay;
- 01 phim thể hiện những thành tựu đổi mới trong lĩnh vực kinh tế - xã hội của Việt Nam từ năm 1991 đến nay;
- 01 phim thể hiện những thành tựu về giáo dục, văn hóa, khoa học và công nghệ của Việt Nam từ năm 1991 đến nay.</t>
  </si>
  <si>
    <t>Chủ đề: Phát triển tổng hợp kinh tế và bảo vệ tài nguyên, môi trường biển đảo</t>
  </si>
  <si>
    <t>Sơ đồ lát cắt ngang các vùng biển Việt Nam</t>
  </si>
  <si>
    <t>HS nêu các bộ phận hợp thành vùng biển nước ta.</t>
  </si>
  <si>
    <t>Tờ tranh gồm các bộ phận hợp thành vùng biển Việt Nam theo Luật biển quốc tế năm 1982, bao gồm các vùng: nội thủy, lãnh hải, vùng tiếp giáp lãnh hải, vùng đặc quyền về kinh tế và thềm lục địa.
Kích thước (420x590)mm.</t>
  </si>
  <si>
    <t>Chủ đề: Dân cư Việt Nam</t>
  </si>
  <si>
    <t>Bản đồ Dân số Việt Nam</t>
  </si>
  <si>
    <t>HS rút ra đặc điểm phân bố dân cư Việt Nam</t>
  </si>
  <si>
    <t>Bản đồ treo tường, thể hiện: mật độ dân số; quy mô dân số các đô thị; kèm biểu đồ hình cột thể hiện tình hình gia tăng dân số qua các năm, 2 tháp dân số, biểu đồ hình miền thể hiện cơ cấu lao động đang làm việc phân theo khu vực kinh tế (số liệu cập nhật).
Kích thước (720x1020)mm.</t>
  </si>
  <si>
    <t>Chủ đề: Ngành nông, lâm, thủy sản</t>
  </si>
  <si>
    <t>Bản đồ nông nghiệp Việt Nam</t>
  </si>
  <si>
    <t>HS trình bày sự phân bố nông nghiệp nước ta.</t>
  </si>
  <si>
    <t>Bản đồ treo tường, thể hiện: ranh giới các vùng nông nghiệp; vùng trồng cây lương thực, thực phẩm và cây hàng năm; vùng trồng cây công nghiệp lâu năm và cây ăn quả; vùng rừng; vùng nông lâm kết hợp; vùng nuôi trồng thủy sản tập trung; sản phẩm chuyên môn hóa của từng vùng: cây lúa, cây thực phẩm, các cây công nghiệp (chè, cao su, cà phê, hồ tiêu, điều, dừa, mía, lạc, đậu tương), cây ăn quả, vật nuôi (trâu, bò, lợn, gia cầm).
Kích thước (720x1020)mm.</t>
  </si>
  <si>
    <t>Chủ đề: Ngành công nghiệp</t>
  </si>
  <si>
    <t>Bản đồ công nghiệp Việt Nam</t>
  </si>
  <si>
    <t>HS xác định một số trung tâm công nghiệp và trình bày sự phân bố các ngành công nghiệp chủ yếu.</t>
  </si>
  <si>
    <t>Bản đồ treo tường, thể hiện: các trung tâm công nghiệp, các ngành công nghiệp chủ yếu trong mỗi trung tâm; các trung tâm công nghiệp có quy mô khác nhau.
Kèm hình ảnh về ngành khai thác dầu khí, dệt may, chế biến thủy sản, chế biến cây công nghiệp.
Kích thước (720x1020)mm.</t>
  </si>
  <si>
    <t>Chủ đề: Ngành dịch vụ</t>
  </si>
  <si>
    <t>Bản đồ giao thông Việt Nam</t>
  </si>
  <si>
    <t>HS xác định các tuyến đường, các cảng lớn và các sân bay.</t>
  </si>
  <si>
    <t>Bản đồ treo tường, thể hiện: các tuyến đường bộ  huyết mạch,  các tuyến đường sắt, các tuyến đường biển, các cảng lớn (biển/ sông) và các sân bay; kèm theo hình ảnh về cảng biển, cảng sông, đường sắt, sân bay, đường bộ. 
Kích thước (720x1020)mm.</t>
  </si>
  <si>
    <t>Chủ đề: Vùng Trung du và miền núi Bắc Bộ</t>
  </si>
  <si>
    <t>Bản đồ tự nhiên vùng Trung du và miền núi Bắc Bộ</t>
  </si>
  <si>
    <t>HS xác định vị trí địa lý, phạm vi lãnh thổ; trình bày một số đặc điểm tự nhiên của vùng.</t>
  </si>
  <si>
    <t>Bản đồ treo tường, thể hiện:
- Địa hình, sông ngòi, hồ lớn, khoáng sản, vườn quốc gia, bãi tắm, bãi cá;
- Đầy đủ ranh giới với các nước láng giềng, các vùng giáp ranh; vùng biển, đảo; 
- Bản đồ phụ: vị trí của vùng Trung du và miền núi Bắc Bộ trên lãnh thổ Việt Nam. 
Kích thước (720x1020)mm.</t>
  </si>
  <si>
    <t>Bản đồ kinh tế vùng Trung du và miền núi Bắc Bộ</t>
  </si>
  <si>
    <t>HS trình bày sự phân bố các ngành kinh tế của vùng.</t>
  </si>
  <si>
    <t>Bản đồ treo tường, thể hiện:
- Các trung tâm công nghiệp (trong đó có các ngành công nghiệp); nơi phân bố vật nuôi (trâu, bò), cây trồng (chè, hồi, quế, cà phê, đậu tương, cây ăn quả, ngô); vùng rừng; vùng nông lâm kết hợp; vùng lúa/lợn/gia cầm; giao thông vận tải; khu kinh tế cửa khẩu; các điểm du lịch; 
- Đầy đủ ranh giới với các nước láng giềng, các vùng giáp ranh; vùng biển, đảo;
- Bản đồ phụ: vị trí của vùng Trung du và miền núi Bắc Bộ trên lãnh thổ Việt Nam. 
Kích thước (720x1020)mm.</t>
  </si>
  <si>
    <t>Chủ đề: Vùng Đồng bằng sông Hồng</t>
  </si>
  <si>
    <t>Bản đồ tự nhiên vùng Đồng bằng sông Hồng</t>
  </si>
  <si>
    <t xml:space="preserve">HS xác định vị trí địa lý, phạm vi lãnh thổ; trình bày một số đặc điểm tự nhiên của vùng. </t>
  </si>
  <si>
    <t>Bản đồ treo tường, thể hiện:
- Địa hình, sông ngòi, một số loại đất  (đất phù sa, đất mặn, đất phèn, đất lầy thụt, đất xám trên phù sa cổ, đất feralit), khoáng sản, vườn quốc gia, hang động, bãi tắm, bãi cá, bãi tôm;
- Đầy đủ ranh giới với các vùng giáp ranh; vùng biển, đảo;
- Bản đồ phụ: vị trí của vùng Đồng bằng sông Hồng trên lãnh thổ Việt Nam. 
Kích thước (720x1020)mm.</t>
  </si>
  <si>
    <t>Bản đồ kinh tế vùng Đồng bằng sông Hồng</t>
  </si>
  <si>
    <t>HS tŕnh bày sự phân bố các ngành kinh tế của vùng.</t>
  </si>
  <si>
    <t>Bản đồ treo tường, thể hiện:
- Các trung tâm công nghiệp (trong đó có các ngành công nghiệp); nơi phân bố vật nuôi (lợn, gia cầm, trâu, bò), cây trồng (lúa, cây ăn quả, cây thực phẩm); vùng rừng, vùng nông lâm kết hợp; vùng lúa/lợn/gia cầm; sân bay, khu kinh tế ven biển, các điểm du lịch, các tuyến giao thông chính;
- Đầy đủ ranh giới với các vùng giáp ranh; vùng biển, đảo; 
- Bản đồ phụ: vị trí của vùng Đồng bằng sông Hồng trên lãnh thổ Việt Nam. 
Kích thước (720x1020)mm.</t>
  </si>
  <si>
    <t>Chủ đề: Vùng Bắc Trung Bộ</t>
  </si>
  <si>
    <t>Bản đồ tự nhiên vùng Bắc Trung Bộ</t>
  </si>
  <si>
    <t>Bản đồ treo tường, thể hiện: 
- Địa hình, sông ngòi, khoáng sản,  bãi cá, bãi tôm, vườn quốc gia, bãi tắm, hang động;
- Đầy đủ ranh giới với các nước láng giềng, các vùng giáp ranh; vùng biển, đảo;
- Bản đồ phụ: vị trí của vùng Bắc Trung Bộ trên lãnh thổ Việt Nam. 
Kích thước (720x1020)mm.</t>
  </si>
  <si>
    <t>Bản đồ kinh tế vùng Bắc Trung Bộ</t>
  </si>
  <si>
    <t>Bản đồ treo tường, thể hiện:
- Các trung tâm công nghiệp (trong đó có các ngành công nghiệp); nơi phân bố vật nuôi (trâu, bò, lợn), cây trồng (lúa, cao su, cà phê, mía, lạc, cây thực phẩm), bãi cá, bãi tôm; vùng rừng; vùng nông lâm kết hợp; vùng lúa/lợn/gia cầm; một số điểm du lịch, sân bay, cảng biển, khu kinh tế ven biển, khu kinh tế cửa khẩu, các tuyến giao thông chính;
- Đầy đủ ranh giới với các nước láng giềng, các vùng giáp ranh; vùng biển, đảo;
- Bản đồ phụ: vị trí của vùng Bắc Trung Bộ trên lãnh thổ Việt Nam. 
Kích thước (720x1020)mm.</t>
  </si>
  <si>
    <t>Chủ đề: Vùng Duyên hải Nam Trung Bộ</t>
  </si>
  <si>
    <t>Bản đồ tự nhiên vùng Duyên hải Nam Trung Bộ</t>
  </si>
  <si>
    <t>Bản đồ treo tường, thể hiện:
- Địa hình, sông ngòi, khoáng sản, bãi cá, bãi tôm, vườn quốc gia, bãi tắm;
- Đầy đủ ranh giới với các nước láng giềng, các vùng giáp ranh; vùng biển, đảo;
- Bản đồ phụ: vị trí của vùng Duyên hải Nam Trung Bộ trên lãnh thổ Việt Nam. 
Kích thước (720x1020)mm.</t>
  </si>
  <si>
    <t>Bản đồ kinh tế vùng Duyên hải Nam Trung Bộ</t>
  </si>
  <si>
    <t>HS trình bày các ngành kinh tế của vùng.</t>
  </si>
  <si>
    <t>Bản đồ treo tường, thể hiện:
- Các trung tâm công nghiệp (trong đó có các ngành công nghiệp), nơi phân bố vật nuôi (trâu, bò, lợn), cây trồng (lúa, mía, bông, dừa, lạc, cây ăn quả), bãi cá, bãi tôm; vùng rừng, vùng nông lâm kết hợp; vùng lúa/lợn/gia cầm; một số điểm du lịch, sân bay, cảng biển, khu kinh tế ven biển, các tuyến giao thông chính; 
- Đầy đủ ranh giới với các nước láng giềng, các vùng giáp ranh; vùng biển, đảo;
- Bản đồ phụ: vị trí của vùng Duyên hải Nam Trung Bộ trên lãnh thổ Việt Nam. 
Kích thước (720x1020)mm.</t>
  </si>
  <si>
    <t>Chủ đề: Vùng Tây Nguyên</t>
  </si>
  <si>
    <t>Bản đồ tự nhiên vùng Tây Nguyên</t>
  </si>
  <si>
    <t>Bản đồ treo tường, thể hiện:
- Địa hình, sông ng̣òi, hồ lớn, khoáng sản, vườn quốc gia, khu vực đất badan;
- Đầy đủ ranh giới với các nước láng giềng, các vùng giáp ranh;
- Bản đồ phụ: vị trí của vùng Tây Nguyên trên lãnh thổ Việt Nam. 
Kích thước (720x1020)mm.</t>
  </si>
  <si>
    <t>Bản đồ kinh tế vùng Tây Nguyên</t>
  </si>
  <si>
    <t>HS trình bày sự phân bố các ngành kinh tế của vùng</t>
  </si>
  <si>
    <t>Bản đồ treo tường, thể hiện:
- Các trung tâm công nghiệp (trong đó có các ngành công nghiệp); nơi phân bố vật nuôi (trâu, bò, lợn), cây trồng (cà phê, hồ tiêu, cao su, chè, bông, đậu tương, mía, cây thực phẩm); vùng rừng; vùng nông lâm kết hợp; vùng cây công nghiệp; vùng lợn/lúa/gia cầm; vườn quốc gia, sân bay, khu kinh tế cửa khẩu, các tuyến giao thông chính;
- Đầy đủ ranh giới với các nước láng giềng, các vùng giáp ranh; 
- Bản đồ phụ: vị trí của vùng Tây Nguyên trên lãnh thổ Việt Nam. 
Kích thước (720x1020)mm.</t>
  </si>
  <si>
    <t>Chủ đề: Vùng Đông Nam Bộ</t>
  </si>
  <si>
    <t>Bản đồ tự nhiên vùng Đông Nam Bộ</t>
  </si>
  <si>
    <t>HS xác định vị trí địa lý; phạm vi lãnh thổ; trình bày một số đặc điểm tự nhiên của vùng.</t>
  </si>
  <si>
    <t>Bản đồ treo tường, thể hiện:
- Địa hình, sông ngòi, hồ lớn, các loại đất, khoáng sản, vườn quốc gia, bãi tắm, bãi cá, bãi tôm;
- Đầy đủ ranh giới với các nước láng giềng, các vùng giáp ranh; vùng biển, đảo;
- Bản đồ phụ: vị trí của vùng Đông Nam Bộ trên lãnh thổ Việt Nam. 
Kích thước (720x1020)mm.</t>
  </si>
  <si>
    <t>Bản đồ kinh tế vùng Đông Nam Bộ</t>
  </si>
  <si>
    <t>HS trình bàysự phân bố các ngành kinh tế của vùng.</t>
  </si>
  <si>
    <t>Bản đồ treo tường, thể hiện:
- Các trung tâm công nghiệp (trong đó có các ngành công nghiệp); nơi phân bố vật nuôi (trâu, bò, lợn, gia cầm), cây trồng (cao su, cà phê, hồ tiêu, điều, thuốc lá, cây ăn quả); vùng rừng; vùng nông lâm kết hợp; vùng cây công nghiệp, vùng lúa/lợn/gia cầm, bãi cá, bãi tôm, bãi tắm, vườn quốc gia, sân bay, cảng, khu kinh tế cửa khẩu, các tuyến giao thông chính;
- Đầy đủ ranh giới với các nước láng giềng, các vùng giáp ranh; vùng biển, đảo;
- Bản đồ phụ: vị trí của vùng Đông Nam Bộ trên lãnh thổ Việt Nam. 
Kích thước (720x1020)mm.</t>
  </si>
  <si>
    <t>Chủ đề: Vùng Đồng bằng sông Cửu Long</t>
  </si>
  <si>
    <t>Bản đồ tự nhiên vùng Đồng bằng sông Cửu Long</t>
  </si>
  <si>
    <t>HS xác định vị trí địa lý, phạm vi lãnh thổ; trình bày một số đặc điểm tự nhiên của vùng</t>
  </si>
  <si>
    <t>Bản đồ treo tường, thể hiện:
- Địa hình, sông ngòi, các loại đất (đất phù sa ngọt, đất phèn, đất mặn, đất khác), khoáng sản, vườn quốc gia, bãi tắm, bãi cá, bãi tôm;
- Đầy đủ ranh giới với các nước láng giềng, các vùng giáp ranh; vùng biển, đảo;
- Bản đồ phụ: vị trí của vùng Đồng bằng sông Cửu Long trên lãnh thổ Việt Nam. 
Kích thước (720x1020)mm.</t>
  </si>
  <si>
    <t>Bản đồ kinh tế vùng Đồng bằng sông Cửu Long</t>
  </si>
  <si>
    <t>HS nêu các ngành kinh tế của vùng</t>
  </si>
  <si>
    <t>Bản đồ treo tường, thể hiện:
- Các trung tâm công nghiệp (trong đó có các ngành công nghiệp); nơi phân bố vật nuôi (bò, lợn, gia cầm), cây trồng (lúa, cây ăn quả, cây công nghiệp/dừa, cây thực phẩm); vùng rừng; vùng nông lâm kết hợp; vùng lúa/lợn/gia cầm; bãi cá, bãi tôm, bãi tắm, vùng nuôi tôm/nuôi cá tập trung, vườn quốc gia, sân bay, cảng, khu kinh tế ven biển, khu kinh tế cửa khẩu, các tuyến giao thông chính;
- Đầy đủ ranh giới với các nước láng giềng, các vùng giáp ranh; vùng biển, đảo;
- Bản đồ phụ: vị trí của vùng Đồng bằng sông Cửu Long trên lãnh thổ Việt Nam. 
Kích thước (720x1020)mm.</t>
  </si>
  <si>
    <t>Bản đồ một số ngành kinh tế biển Việt Nam</t>
  </si>
  <si>
    <t>HS trình bày về một số ngành kinh tế biển Việt Nam.</t>
  </si>
  <si>
    <t>Bản đồ treo tường, thể hiện các bãi tắm, bãi cá, bãi tôm, các điểm khoáng sản (mỏ dầu, mỏ khí, mỏ titan, muối), cảng biển; kèm một số hình ảnh về khai thác khoáng sản, sản xuất muối, khai thác hải sản, bãi biển, cảng biển. 
Kích thước (720x1020)mm.</t>
  </si>
  <si>
    <t>Cấp điện cho thí nghiệm.</t>
  </si>
  <si>
    <t>Điện áp vào 220V- 50Hz.
Điện áp ra:
- Điện áp xoay chiều (5A): (3, 6, 9, 12, 15, 24) V;
- Điện áp một chiều (3A): điều chỉnh từ 0 đến 24 V.
Có đồng hồ chỉ thị điện áp ra; có mạch tự động đóng ngắt và bảo vệ quá dòng, đảm bảo an toàn về độ cách điện và độ bền điện trong quá trình sử dụng.</t>
  </si>
  <si>
    <t>Lắp dụng cụ thí nghiệm</t>
  </si>
  <si>
    <t>- Chân đế bằng kim loại, sơn tĩnh điện màu tối, khối lượng khoảng 2,5 kg, bền chắc, ổn định, đường kính lỗ 10mm và vít M6 thẳng góc với lỗ để giữ trục đường kính 10mm, có hệ vít chỉnh cân bằng.
- Thanh trụ bằng inox, ɸ 10mm gồm 3 loại:
+ Loại dài 500mm và 1000mm;
+ Loại dài 360mm, một đầu vê tròn, đầu kia có ren M5 dài 15mm, có êcu hãm;
+ Loại dài 200mm, 2 đầu về tròn: 5 cái;
- 10 khớp nối bằng nhôm đúc, (43x20x18) mm, có vít hãm, tay vặn bằng thép.</t>
  </si>
  <si>
    <t>Đo thời gian trong các thí nghiệm có dùng cổng quang.</t>
  </si>
  <si>
    <t>- Đồng hồ đo thời gian hiện số, có hai thang đo 9,999s và 99,99s, ĐCNN 0,001s. Có 5 kiểu hoạt động: A, B, A+B, A&lt;--&gt;B, T, thay đổi bằng chuyển mạch. Có 2 ổ cắm 5 chân A, B dùng nối với cổng quang điện hoặc nam châm điện, 1 ổ cắm 5 chân C chỉ dùng cấp điện cho nam châm. Số đo thời gian được hiển thị đếm liên tục trong quá trình đo;
- Một hộp công tắc: nút nhấn kép lắp trong hộp bảo vệ, một đầu có ổ cắm, đầu kia ra dây tín hiệu dài 1m có phích cắm 5 chân.</t>
  </si>
  <si>
    <t>Thực hành sử dụng kính lúp</t>
  </si>
  <si>
    <t>Loại thông dụng (kính lúp cầm tay hoặc kính lúp có giá), G =1,5x, 3x, 5x được in nổi các kí hiệu vào thân.</t>
  </si>
  <si>
    <t>Lắp dụng cụ thí nghiệm.</t>
  </si>
  <si>
    <t>Bằng thép có độ dày tối thiểu &gt; 0,5mm, kích Thước (400x550) mm, sơn tĩnh điện màu trắng, nẹp viền xung quanh; hai vít M4x40mm lắp vòng đệm Ф12mm để treo lò xo. Mặt sau có lắp 2 ke nhôm kích thước (20x30x30) mm để lắp vào giá. Đảm bảo cứng và phẳng.</t>
  </si>
  <si>
    <t xml:space="preserve">Làm gia trọng </t>
  </si>
  <si>
    <t>Gồm 12 quả kim loại 50 g, có 2 móc treo, có hộp đựng</t>
  </si>
  <si>
    <t>Dùng trong các thí nghiệm về điện và từ.</t>
  </si>
  <si>
    <t xml:space="preserve">Loại thông dụng, hiển thị đến 4 chữ số:
Dòng điện một chiều: Giới hạn đo 10 A, có các thang đo μA, mA, A.
Dòng điện xoay chiều: Giới hạn đo 10 A, có các thang đo μA, mA, A.
Điện áp một chiều: có các thang đo mV và V. 
Điện áp xoay chiều: có các thang đo mV và V. </t>
  </si>
  <si>
    <t>Để nối các thiết bị điện với nhau và với nguồn điện.</t>
  </si>
  <si>
    <t>Bộ gồm 20 dây nối, tiết diện 0,75 mm2, có phích cắm đàn hồi tương thích với đầu nối mạch điện, dài tối thiểu 500mm.</t>
  </si>
  <si>
    <t>Thí nghiệm về mạch điện.</t>
  </si>
  <si>
    <t>Φ0,3mm, dài 150-200mm.</t>
  </si>
  <si>
    <t>Lắp các dụng cụ quang học.</t>
  </si>
  <si>
    <t>Dài tối thiểu 750 mm bằng hợp kim nhôm có thước với độ chia nhỏ nhất 1mm, có đế vững chắc. Con trượt có vạch chỉ vị trí thiết bị quang học cho phép gắn các thấu kính, vật và màn hứng ảnh.</t>
  </si>
  <si>
    <t>Dùng cho các thí nghiệm.</t>
  </si>
  <si>
    <t>Phát tín hiệu hình sin, hiển thị được tần số (4 chữ số), dải tần từ 0,1Hz đến 1000Hz, điện áp vào 220V, điện áp ra cao nhất 15Vpp, công suất tối thiểu 20W.</t>
  </si>
  <si>
    <t>Xác định thời gian vật di chuyển.</t>
  </si>
  <si>
    <t>Cổng quang điện lắp trên khung nhôm hợp kim, dày 1mm, sơn tĩnh điện màu đen, Dây tín hiệu 4 lõi dài (1,5 đến 2) m, có đầu phích 5 chân nối cổng quang điện với ổ A hoặc B của đồng hồ đo thời gian hiện số. 
hoặc 
Cổng quang điện: Sử dụng tia hồng ngoại để xác định chính xác thời điểm của một vật khi đi qua cổng quang điện.</t>
  </si>
  <si>
    <t>Sử dụng cho các cảm biến trong danh mục.</t>
  </si>
  <si>
    <t>Có các cổng kết nối với các cảm biến và các cổng USB, SD để xuất dữ liệu; Tích hợp màn hình màu, cảm ứng để trực tiếp hiển thị kết quả từ các cảm biến, các công cụ để phân tích dữ liệu, phần mềm tự động nhận dạng và hiển thị tên, loại cảm biến; Có thể kết nối với máy tính lưu trữ, phân tích và trình chiếu dữ liệu; Có thể sử dụng nguồn điện hoặc pin, pin phải có thời lượng đủ để thực hiện các bài thí nghiệm.</t>
  </si>
  <si>
    <t>Xác định hiệu điện thế.</t>
  </si>
  <si>
    <t>Thang đo: Tối thiểu ± 12 V.
Độ phân giải: ± 0,01 V.</t>
  </si>
  <si>
    <t>Xác định cường độ dòng điện</t>
  </si>
  <si>
    <t>Thang đo ± 1 A.
Độ phân giải: ± 1 mA.</t>
  </si>
  <si>
    <t>Xác định nhiệt độ</t>
  </si>
  <si>
    <t>- Thang đo từ -20oC đến 110oC;
- Độ phân giải: ±0,1°C.</t>
  </si>
  <si>
    <t>Đo thời gian</t>
  </si>
  <si>
    <t>Loại điện tử hiện số, 10 LAP trở lên, độ chính xác 1/100 giây, chống nước, theo tiêu chuẩn của Tổng cục TDTT.</t>
  </si>
  <si>
    <t>Thí nghiệm về lực</t>
  </si>
  <si>
    <t>- Loại 0 – 2,5, độ chia 0,05 N;
- Loại 0 – 5 N, độ chia 0,1 N;
- Loại 0 – 1N, độ chia 0,02 N.
Hiệu chỉnh được hai chiều khi treo hoặc kéo.
Hoặc
Cảm biến lực: 
Thang đo: ±50 N;
Độ phân giải tối thiểu: ±0.1 N.</t>
  </si>
  <si>
    <t>Thí nghiệm về cấp nhiệt.</t>
  </si>
  <si>
    <t>Thuỷ tinh trong suốt, chịu nhiệt, dung tích 500ml; kèm giá đỡ cốc.</t>
  </si>
  <si>
    <t>Kích thước (7x15x 120) mm và (10x20x170) mm; bằng thép hợp kim, màu sơn 2 cực khác nhau.</t>
  </si>
  <si>
    <t>Dùng để điều chỉnh điện áp.</t>
  </si>
  <si>
    <t>Loại 20W-2A; Dây điện trở Φ0,5mm quấn trên lõi tròn, dài 20 – 25 cm; Con chạy có tiếp điểm trượt tiếp xúc tốt; Có 3 lỗ giắc cắm bằng đồng tương thích với dây nối.</t>
  </si>
  <si>
    <t>Dạy học về đo cường độ dòng điện.</t>
  </si>
  <si>
    <t>Thang 1A nội trở 0,17 Ω/V; thang 3A nội trở 0,05 Ω/V; độ chia nhỏ nhất 0,1A; Đầu ra dạng ổ cắm bằng đồng tương thích với dây nối. Độ chính xác 2,5.</t>
  </si>
  <si>
    <t>Dạy học về đo điện áp.</t>
  </si>
  <si>
    <t>Thang đo 6V và 12V; nội trở &gt;1000Ω/V. Độ chia nhỏ nhất 0,1V; độ chính xác 2,5; Đầu ra dạng ổ cắm bằng đồng tương thích với dây nối. Ghi đầy đủ các kí hiệu theo quy định.</t>
  </si>
  <si>
    <t>Dùng cho các thí nghiệm về ánh sáng.</t>
  </si>
  <si>
    <t>Một bộ gồm:
- Bộ gồm 4 đèn laser tạo các chùm tia song song và đồng phẳng, một chùm tia có thể thay đổi độ nghiêng mà vẫn đồng phẳng với các chùm ta còn lại; điện áp hoạt động 6 V một chiều; kích thước điểm sáng từ 1,2 mm đến 1,5 mm; có công tắc tắt mở cho từng đèn. Đèn đảm bảo an toàn với thời gian thực hành;
- Đèn 12V – 21W có bộ phận để tạo chùm tia song song, vỏ bằng nhôm hợp kim, có khe cài bản chắn sáng, có các vít điều chỉnh và hãm đèn, có trụ thép inox đường kính tối thiểu 6mm.</t>
  </si>
  <si>
    <t>Dùng trong thí nghiệm về điện</t>
  </si>
  <si>
    <t>Đo nhiệt độ</t>
  </si>
  <si>
    <t>Chia từ 0°C đến 100°C; độ chia nhỏ nhất 10C Hoặc Cảm biến nhiệt độ (TBDC)</t>
  </si>
  <si>
    <t>Minh họa tia sáng qua thấu kính và đo tiêu cự của thấu kính hội tụ.</t>
  </si>
  <si>
    <t>Bằng thuỷ tinh quang học, có tiêu cự f = 50 mm và f = 100 mm, có giá và lỗ khoan giữa đáy để gắn trục inox Ф6mm, dài 80mm.</t>
  </si>
  <si>
    <t>Xác định tính chất ảnh qua thấu kính.</t>
  </si>
  <si>
    <t>Bằng thuỷ tinh quang học f = -100 mm, có giá và lỗ khoan giữa đáy để gắn trục inox Ф6mm, dài 80mm.</t>
  </si>
  <si>
    <t>Dùng để ống nghiệm.</t>
  </si>
  <si>
    <t>Bằng nhựa hoặc bằng gỗ hai tầng, chịu được hoá chất, có kích thước (180x110x56) mm, độ dày của vật liệu là 2,5 mm có gân cứng, khoan 5 lỗ, Φ19mm và 5 cọc cắm hình côn từ Φ7mm xuống Φ10mm, có 4 lỗ Φ12mm.</t>
  </si>
  <si>
    <t>Dùng để đốt khi làm thí nghiệm.</t>
  </si>
  <si>
    <t xml:space="preserve">Thuỷ tinh không bọt, nắp thuỷ tinh kín, nút xỏ bấc bằng sứ. Thân (75mm, cao 84mm, cổ 22mm). </t>
  </si>
  <si>
    <t>Dùng để phân tán nhiệt khi đốt.</t>
  </si>
  <si>
    <t>Bằng inox, kích thước (100x100) mm có hàn ép các góc.</t>
  </si>
  <si>
    <t>Bảo vệ</t>
  </si>
  <si>
    <t>Cao su chịu đàn hồi cao, chịu hoá chất.</t>
  </si>
  <si>
    <t>Rửa ống nghiệm</t>
  </si>
  <si>
    <t>Cán inox, dài 30 cm, lông chổi dài, rửa được các ống nghiệm đường kính từ 16mm - 24mm.</t>
  </si>
  <si>
    <t>Dùng để mang dụng cụ và hóa chất khi di chuyển.</t>
  </si>
  <si>
    <t>- Kích thước (420x330x80) mm; bằng gỗ (hoặc vật liệu tương đương) dày 10mm;
- Chia làm 5 ngăn, trong đó 4 ngăn xung quanh có kích thước (165x80) mm, ngăn ở giữa có kích thước (60x230) mm có khoét lỗ tròn để đựng lọ hoá chất;
- Có quai xách cao 160mm.</t>
  </si>
  <si>
    <t>Đo thể tích trong các nội dung thực hành.</t>
  </si>
  <si>
    <t>Chứa dung dịch làm các thí nghiệm.</t>
  </si>
  <si>
    <t>Thuỷ tinh trung tính, chịu nhiệt, hình trụ Φ72mm, chiều cao 95mm có vạch chia độ.</t>
  </si>
  <si>
    <t>Thuỷ tinh trung tính, chịu nhiệt, hình trụ Φ50 mm, chiều cao 73 mm.</t>
  </si>
  <si>
    <t>Sử dụng cho các thí nghiệm.</t>
  </si>
  <si>
    <t>Thuỷ tinh thường, có kích thước miệng Φ200mm và chiều cao 100mm, độ dày 2,5mm</t>
  </si>
  <si>
    <t>Dùng để làm các thí nghiệm.</t>
  </si>
  <si>
    <t>Thuỷ tinh trung tính, chịu nhiệt, Φ16mm, chiều cao 160mm, bo miệng, đảm bảo độ bền cơ học.</t>
  </si>
  <si>
    <t>Đong hóa chất lỏng.</t>
  </si>
  <si>
    <t>Thuỷ tinh trung tính, chịu nhiệt, có đế thủy tinh, độ chia nhỏ nhất 1ml. Dung tích 100ml. Đảm bảo độ bền cơ học.</t>
  </si>
  <si>
    <t>Chứa dung dịch và làm thí nghiệm.</t>
  </si>
  <si>
    <t>Thuỷ tinh trung tính, chịu nhiệt, đường kính đáy Φ86mm, chiều cao bình 140mm (trong đó cổ bình dài 32mm, kích thước Φ28mm).</t>
  </si>
  <si>
    <t xml:space="preserve">Chứa dung dịch và làm thí nghiệm. </t>
  </si>
  <si>
    <t>Thuỷ tinh trung tính, chịu nhiệt, đường kính đáy Φ63mm, chiều cao bình 93mm (trong đó cổ bình dài 25mm, kích thước Φ22mm).</t>
  </si>
  <si>
    <t xml:space="preserve">Dùng để lắp ráp các bộ thí nghiệm. </t>
  </si>
  <si>
    <t>Ống dẫn các loại bằng thuỷ tinh trung tính trong suốt, chịu nhiệt, có đường kính ngoài 6mm và đường kính trong 3mm, có đầu vuốt nhọn. Gồm:
- 1 ống hình chữ L (60, 180) mm;
- 1 ống hình chữ L (40, 50) mm;
- 1 ống thẳng, dài 70mm;
- 1 ống thẳng, dài 120mm;
- 1 ống hình chữ Z (một đầu góc vuông và một đầu góc nhọn 60o) có kích thước các đoạn tương ứng (50, 140, 30) mm;
- 1 ống hình chữ Z (một đầu góc vuông và một đầu uốn cong vuốt nhọn) có kích thước các đoạn tương ứng (50, 140, 30) mm.</t>
  </si>
  <si>
    <t>Cô đặc dung dịch, thực hiện một số thí nghiệm tỏa nhiệt mạnh</t>
  </si>
  <si>
    <t>Men trắng, nhẵn, kích thuớc Φ80mm cao 40mm.</t>
  </si>
  <si>
    <t>Đựng dung dịch sau pha chế để làm thí nghiệm</t>
  </si>
  <si>
    <t>Gồm:  
- 01 Lọ màu nâu và  04 lọ màu trắng , thuỷ tinh trung tính, chịu nhiệt, dung tích 100ml. Kích thước: Tổng chiều cao 95mm (thân lọ 70mm, cổ lọ 20mm); Đường kính (thân lọ Φ45mm, miệng lọ Φ18mm); Nút nhám kèm công tơ hút (phần nhám cao 20mm, Φ nhỏ 15mm, Φ lớn 18mm);
- Ống hút nhỏ giọt: Quả bóp cao su được lưu hóa tốt, độ đàn hồi cao. Ống thủy tinh Φ 8mm, dài 120mm, vuốt nhọn đầu.</t>
  </si>
  <si>
    <t>Lấy hóa chất rắn</t>
  </si>
  <si>
    <t>Thuỷ tinh dài 160mm, thân Φ5mm.</t>
  </si>
  <si>
    <t>Khuấy hóa chất hòa tan</t>
  </si>
  <si>
    <t>Thuỷ tinh trung tính, chịu nhiệt, hình trụ Φ6 mm dài 250 mm.</t>
  </si>
  <si>
    <t>Thực hành</t>
  </si>
  <si>
    <t>Loại thông dụng, 10 ml.</t>
  </si>
  <si>
    <t>Cân hóa chất</t>
  </si>
  <si>
    <t>Độ chính xác 0,1 đến 0,01g. Khả năng cân tối đa 240 gam.</t>
  </si>
  <si>
    <t>Lọc chất rắn</t>
  </si>
  <si>
    <t>Kích thước Φ120mm độ thấm hút cao.</t>
  </si>
  <si>
    <t>Loại thông dụng, độ chia nhỏ nhất 0,1 °C.</t>
  </si>
  <si>
    <t>Quan sát vật nhỏ</t>
  </si>
  <si>
    <t>Loại thông dụng, có tiêu chuẩn kỹ thuật tối thiểu: độ phóng đại 40-1600 lần; Chỉ số phóng đại vật kính (4x, 10x, 40x, 100x); Chỉ số phóng đại thị kính (10x, 16x); Khoảng điều chỉnh thô và điều chỉnh tinh đồng trục; Có hệ thống điện và đèn đi kèm. Vùng điều chỉnh bàn di mẫu có độ chính xác 0,1mm (Có thể trang bị từ 1 đến 2 chiếc có cổng kết nối với các thiết bị ngoại vi).</t>
  </si>
  <si>
    <t>Loại bằng gỗ hoặc bằng sắt cán nhựa, thông dụng.</t>
  </si>
  <si>
    <t>Giúp giáo viên xây dựng kế hoạch dạy học (giáo án) điện tử, chuẩn bị bài dạy, các học liệu điện tử, chuẩn bị các bài tập, bài kiểm tra, đánh giá điện tử phù hợp với Chương trình.</t>
  </si>
  <si>
    <t>Đáp ứng yêu cầu của Chương trình môn Khoa học tự nhiên (CTGDPT 2018), có hệ thống học liệu điện tử (mô phỏng 3D, hình ảnh, sơ đồ, âm thanh, video, các câu hỏi, đề kiểm tra) đi kèm và được tổ chức, quản lý thành hệ thống thư viện điện tử, thuận lợi cho tra cứu và sử dụng. Bộ học liệu sử dụng được trên PC trong môi trường không kết nối internet. Phải đảm bảo tối thiểu các nhóm chức năng:
- Nhóm chức năng hỗ trợ giảng dạy: soạn giáo án điện tử; hướng dẫn chuẩn bị bài giảng điện tử; học liệu điện tử (hình ảnh, sơ đồ, âm thanh, video); chỉnh sửa học liệu (cắt video);
- Nhóm chức năng mô phỏng và tương tác 3D: Điều hướng thay đổi trực tiếp góc nhìn (xoay 360 độ, phóng to, thu nhỏ); quan sát và hiển thị thông tin cụ thể của các lớp khác nhau trong một mô hình, lựa chọn tách lớp một phần nội dung bất kỳ; tích hợp mô hình 3D vào bài dạy. Đảm bảo tối thiểu các mô hình: nguyên tử của Rutherford-Bohr; một số mẫu đơn chất và hợp chất (mẫu kim loại đồng; mẫu khí H2 và khí O2; mẫu nước và mẫu muối ăn); Con đường trao đổi nước ở thực vật; Sự phản xạ ánh sáng; Từ trường Trái Đất; Từ phổ - đường sức từ của nam châm, hệ tiêu hóa ở người, hệ tuần hoàn ở người, hệ hô hấp ở người, hệ thần kinh ở người, cấu tạo tai người, phản xạ ánh sáng, khúc xạ ánh sáng, tán sắc.
- Nhóm chức năng hỗ trợ công tác kiểm tra đánh giá: hướng dẫn, chuẩn bị các bài tập; đề kiểm tra.</t>
  </si>
  <si>
    <t>- Tất cả hoá chất được đựng trong lọ nhựa hoặc lọ thuỷ tinh có nắp kín đảm bảo an toàn với từng loại hoá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Đóng gói phù hợp cho từng loại hóa chất cụ thể.</t>
  </si>
  <si>
    <t>Năng lượng với cuộc sống</t>
  </si>
  <si>
    <t>Vòng năng lượng trên Trái Đất</t>
  </si>
  <si>
    <t>Minh họa năng lượng của Trái Đất đến từ Mặt Trời</t>
  </si>
  <si>
    <t>Mô tả năng lượng truyền từ Mặt Trời đến Trái Đất được thực vật hấp thụ và chuyển hóa.</t>
  </si>
  <si>
    <t>Từ gene đến protein</t>
  </si>
  <si>
    <t>Sơ đồ quá trình tái bản DNA</t>
  </si>
  <si>
    <t>Tìm hiểu quá trình tái bản DNA</t>
  </si>
  <si>
    <t>Mô tả quá trình tái bản của DNA gồm các giai đoạn: tháo xoắn tách hai mạch đơn, các nucleotide tự do trong môi trường tế bào kết hợp 2 mạch đơn theo nguyên tắc bổ sung.</t>
  </si>
  <si>
    <t>Sơ đồ quá trình phiên mã</t>
  </si>
  <si>
    <t>Tìm hiểu quá trình phiên mã</t>
  </si>
  <si>
    <t>Mô tả quá trình phiên mã.</t>
  </si>
  <si>
    <t>Sơ đồ quá trình dịch mã</t>
  </si>
  <si>
    <t>Tìm hiểu quá trình dịch mã</t>
  </si>
  <si>
    <t>Mô tả quá trình dịch mã.</t>
  </si>
  <si>
    <t>Di truyền nhiễm sắc thể</t>
  </si>
  <si>
    <t>Sơ đồ quá trình nguyên phân</t>
  </si>
  <si>
    <t>Tìm hiểu quá trình nguyên phân</t>
  </si>
  <si>
    <t>Mô tả quá trình nguyên phân.</t>
  </si>
  <si>
    <t>Tìm hiểu quá trình giảm phân</t>
  </si>
  <si>
    <t>Mô tả quá trình giảm phân.</t>
  </si>
  <si>
    <t>Thí nghiệm sự nóng chảy và đông đặc</t>
  </si>
  <si>
    <t>Gồm: 
- Nhiệt kế lỏng (hoặc cảm biến nhiệt độ), cốc thuỷ tinh loại 250ml và lưới thép tản nhiệt (TBDC);
- Nến (parafin) rắn; Kiềng đun (chất liệu thép không gỉ, bên ngoài được bọc lớp cách nhiệt màu đen gồm 3 chân vững chắc, đường kính mâm đỡ là 8cm, chân kiềng dài 12cm, cao 11cm có thể để đèn cồn ở dưới).</t>
  </si>
  <si>
    <t>Điều chế oxygen để HS quan sát trạng thái và thử tính chất duy trì sự cháy của oxygen</t>
  </si>
  <si>
    <t>Gồm:
- Ống nghiệm và chậu thủy tinh (TBDC); Ống dẫn thuỷ tinh chữ Z (TBDC);
- Lọ thủy tinh miệng rộng không có nhám và có nhám kèm nút nhám (thuỷ tinh trung tính, chịu nhiệt, dung tích tối thiểu 100ml); Thuốc tím Potassium pemangannate KMnO4.</t>
  </si>
  <si>
    <t>Thí nghiệm xác định thành phần phần trăm thể tích của oxygen trong không khí</t>
  </si>
  <si>
    <t>Gồm:
- Chậu thủy tinh, dung dịch NaOH đặc (TBDC); 
- Cốc thủy tinh dung tích 1000ml;
- Nến cây loại nhỏ Φ 1cm.</t>
  </si>
  <si>
    <t>Gồm:
- Cốc thủy tinh loại 250 ml (TBDC);
- Thìa cà phê bằng nhựa; Muối hạt 100g để trong lọ nhựa. Đường trắng hoặc đường đỏ 100g đựng trong lọ nhựa.</t>
  </si>
  <si>
    <t>Gồm:
- Cốc thủy tinh loại 250 ml, Bình tam giác 250ml, Bát sứ, Giá sắt, Lưới thép tản nhiệt, Đũa thủy tinh, Giấy lọc. Dung dịch NaCl đặc(TBDC);
- Phễu lọc thủy tinh cuống ngắn (Thuỷ tinh trung tính, chịu nhiệt, kích thước Φ80 mm, dài 90 mm, trong đó đường kính cuống Φ10, chiều dài 20 mm);
- Phễu chiết hình quả lê (Thuỷ tinh trung tính, chịu nhiệt, dung tích tối đa 125 ml, chiều dài của phễu 270 mm, đường kính lớn của phễu Φ60 mm, đường kính cổ phễu Φ19 mm dài 20mm (có khoá kín) và ống dẫn có đường kính Φ6 mm dài 120 mm);
- Cát 300g đựng trong lọ thủy tinh hoặc lọ nhựa, Dầu ăn 100ml đựng trong lọ thủy tinh.</t>
  </si>
  <si>
    <t>Gồm:
- Kính hiển vi, kính lúp (TBDC);
- Tiêu bản tế bào thực vật (Tiêu bản tế bào rõ nét, nhìn thấy được các thành phần chính (thành tế bào, màng, tế bào chất, nhân); 
- Tiêu bản tế bào động vật (Tiêu bản tế bào rõ nét, nhìn thấy được các thành phần chính (màng, tế bào chất, nhân).</t>
  </si>
  <si>
    <t>Gồm:
- Kính hiển vi, pipet (TBDC); 
- Lam kính, la men (Loại thông dụng, bằng thủy tinh);
- Kim mũi mác, panh (Loại thông dụng, bằng inox); 
- Dao cắt tiêu bản (loại thông dụng); 
- Nước cất; giấy thấm.</t>
  </si>
  <si>
    <t>Gồm:
- Kính hiển vi, pipet (TBDC); 
- Đĩa đồng hồ (loại thông dụng, bằng thủy tinh); 
- Kim mũi mác (loại thông dụng);
- Giấy thấm, nước cất, lam kính (loại thông dụng, bằng thủy tinh); 
- Methylene blue (loại thông dụng, lọ 100ml).</t>
  </si>
  <si>
    <t>Gồm:
- Kính hiển vi, pipet (TBDC); 
- Lam kính và lamen (loại thông dụng, bằng thủy tinh). Giấy thấm, nước cất.</t>
  </si>
  <si>
    <t>Kính lúp (TBDC). 
Các loại nấm.</t>
  </si>
  <si>
    <t>Gồm:
- Kính lúp, găng tay (TBDC); 
- Máy ảnh hoặc ống nhòm (Ống nhòm hai mắt 16×32 nhỏ, với tiêu cự 135mm, độ phóng đại tối đa lên đến 16 lần, đường kính 32mm); 
- Panh (Loại thông dụng, bằng inox); Kéo cắt cây; Cặp ép thực vật; Vợt bắt sâu bọ; Vợt bắt động vật thủy sinh; Hộp nuôi sâu bọ; Bể kính (loại thông dụng).</t>
  </si>
  <si>
    <t>Thí nghiệm chứng minh quang hợp</t>
  </si>
  <si>
    <t>Gồm:
- Đèn cồn, cốc thủy tinh loại 250 ml, pipet (TBDC);
- Đĩa petri; Panh (loại thông dụng, bằng inox); 2 chuông thủy tinh đường kính 25-30 cm (hoặc hộp nhựa màu trắng trong); Cồn 70 độ; Dung dịch iode (1%).</t>
  </si>
  <si>
    <t>Thí nghiệm chứng minh hô hấp tế bào</t>
  </si>
  <si>
    <t>Gồm:
- Bình thủy tinh dung tích 1 lít; 
- Nút cao su không khoan lỗ (TBDC);
- Dây kim loại có giá đỡ nến; 2 cây nến nhỏ.</t>
  </si>
  <si>
    <t>Thí nghiệm chứng minh thân vận chuyển nước</t>
  </si>
  <si>
    <t>Gồm:
- 2 cốc thuỷ tinh loại 250 ml (TBDC); 
- 1 con dao nhỏ (loại thông dụng); 
- 2 lọ phẩm màu (màu xanh và màu đỏ).</t>
  </si>
  <si>
    <t>Thí nghiệm chứng minh lá thoát hơi nước</t>
  </si>
  <si>
    <t>Gồm:
Cân thăng bằng (loại thông dụng với các quả cân 100, 200, 300g).
Bình tam giác (Loại 250 ml) (TBDC).</t>
  </si>
  <si>
    <t>Biến đổi vật lý và biến đổi hóa học</t>
  </si>
  <si>
    <t>Thí nghiệm tìm hiểu về hiện tượng chất biến đổi có tạo ra chất khác gọi là biến đổi hóa học</t>
  </si>
  <si>
    <t xml:space="preserve">Thanh nam châm, Ống nghiệm, Đèn cồn (TBDC)
Bột lưu huỳnh; Bột sắt. </t>
  </si>
  <si>
    <t>Giới thiệu về phản ứng hóa học và dấu hiệu của phản ứng hóa học</t>
  </si>
  <si>
    <t xml:space="preserve">Ống nghiệm, Hydrochloric acid (HCl) 5% (TBDC)
Kẽm viên. </t>
  </si>
  <si>
    <t>Định luật bảo toàn khối lượng</t>
  </si>
  <si>
    <t>Thí nghiệm chứng minh trong phản ứng hóa học khối lượng được bảo toàn</t>
  </si>
  <si>
    <t xml:space="preserve">Gồm: Cốc thủy tinh loại 100 ml, Ống nghiệm, thanh nam châm, Cân điện tử (TBDC).
Barichloride (BaCl2) dung dịch; Sodiumsulfate (Na2SO4) dung dịch; Bột lưu huỳnh (S); Bột sắt. </t>
  </si>
  <si>
    <t>Tiến hành thí nghiệm pha chế một dung dịch theo nồng độ cho trước</t>
  </si>
  <si>
    <t>Gồm: 
Ống đong hình trụ 100 ml, Cốc thủy tinh loại 100ml, Cân điện tử, Sodium chloride (NaCl); Đường dạng rắn (TBDC).
Copper sulfate (CuSO4); Magnesium sulfate (MgSO4).</t>
  </si>
  <si>
    <t>Thí nghiệm so sánh tốc độ của một phản ứng hóa học</t>
  </si>
  <si>
    <t>Gồm:
Bát sứ; Ống nghiệm; Cồn đốt; Đá vôi cục; Hydrochloric acid (HCl) 5%.</t>
  </si>
  <si>
    <t>Thí nghiệm ảnh hưởng của nhiệt độ, nồng độ, diện tích tiếp xúc đến tốc độ phản ứng hóa học</t>
  </si>
  <si>
    <t>Gồm:
- Cảm biến nhiệt độ, Ống nghiệm; Ống đong, Cốc thủy tinh loại 100ml, Zn (viên), Dung dịch hydrochloric acid HCl 5%, Đinh sắt (Fe) (TBDC);
- Viên C sủi; Đá vôi cục; Đá vôi bột; Magnesium (Mg) dạng mảnh.</t>
  </si>
  <si>
    <t>Thí nghiệm về ảnh hưởng của chất xúc tác</t>
  </si>
  <si>
    <t>Ống nghiệm (TBDC).
Nước oxi già (y tế) H2O2 3 %; Manganese (II) oxide (MnO2)</t>
  </si>
  <si>
    <t xml:space="preserve">Acid </t>
  </si>
  <si>
    <t>Thí nghiệm hydrochloric acid làm đổi màu chất chỉ thị; phản ứng với kim loại</t>
  </si>
  <si>
    <t>Ống nghiệm; Giấy chỉ thị màu, Hydrochloric acid (HCl) 5%, Zn viên hoặc đinh Fe (TBDC).</t>
  </si>
  <si>
    <t>Base</t>
  </si>
  <si>
    <t>Thí nghiệm base làm đổi màu chất chỉ thị, phản ứng với acid tạo muối</t>
  </si>
  <si>
    <t>Ống nghiệm, Giấy chỉ thị màu, Sodium hydroxide (NaOH) dạng rắn, Hydrochloric acid (HCl) 37% (TBDC),
Copper (II) hydroxide (Cu(OH)2).</t>
  </si>
  <si>
    <t>Thang đo pH</t>
  </si>
  <si>
    <t>Thí nghiệm đo pH (bằng giấy chỉ thị hoặc cảm biến pH) một số loại thực phẩm (đồ uống, hoa quả)</t>
  </si>
  <si>
    <t>Cốc thủy tinh loại 100 ml (TBDC). 
Giấy chỉ thị màu.
Hoặc sử dụng Cảm biến pH có thang chỉ số pH từ 0-14, điện áp hoạt động 5V, độ chính xác 0,1 tại 25°C.</t>
  </si>
  <si>
    <t>Oxide</t>
  </si>
  <si>
    <t>Thí nghiệm oxide kim loại phản ứng với acid; oxide phi kim phản ứng với base</t>
  </si>
  <si>
    <t>Ống nghiệm, Cuper (II) oxide (CuO), Khí carbon dioxide (CO2), Hydrochloric acid HCl 5% (TBDC).
Nước vôi trong Ca(OH)2.</t>
  </si>
  <si>
    <t>Muối</t>
  </si>
  <si>
    <t>Thí nghiệm muối phản ứng với kim loại, với acid, với base, với muối</t>
  </si>
  <si>
    <t>Gồm:
- Ống nghiệm (TBDC); 
- Copper (II) sulfate (CuSO4); Silve nitrate (AgNO3). Barichloride (BaCl2); Sodium hydroxide (NaOH) loãng; Sulfuric acide(H2SO4) loãng (TBDC); 
- Đồng(Cu) lá; Đinh sắt (Fe).</t>
  </si>
  <si>
    <t>Bộ băng bó gồm: 2 thanh nẹp bằng gỗ bào nhẵn dài (300-400) mm, rộng (40-50) mm, dày từ (6-10) mm; 4 cuộn băng y tế, mỗi cuộn dài 200 mm; 4 cuộn gạc y tế.</t>
  </si>
  <si>
    <t>Máy đo huyết áp thông dụng.</t>
  </si>
  <si>
    <t>Thực hành cách đo thân nhiệt</t>
  </si>
  <si>
    <t>Nhiệt kế (lỏng) (TBDC).</t>
  </si>
  <si>
    <t>Điều tra thành phần quần xã sinh vật trong một hệ sinh thái</t>
  </si>
  <si>
    <t>Ống nhòm hai mắt 16×32 nhỏ, với tiêu cự 135mm, độ phóng đại tối đa lên đến 16 lần, đường kính 32mm.
(Dùng chung với thiết bị ở lớp 6).</t>
  </si>
  <si>
    <t>Ấnh sáng</t>
  </si>
  <si>
    <t>Bộ dụng cụ thí nghiệm phân tích ánh sáng trắng bằng lăng kính</t>
  </si>
  <si>
    <t>Chứng minh tia sáng bị lệch; tạo ra quang phổ của ánh sáng trắng</t>
  </si>
  <si>
    <t>Gồm:
- Bảng thép và bộ giá thí nghiệm; Đèn tạo ánh sáng trắng (TBDC);
- Hai lăng kính tam giác đều bằng thuỷ tinh hữu cơ dày tối thiểu 15 mm, cạnh dài tối thiểu 80 mm , có đế nam châm;
- Màn chắn có khe chắn hẹp và màn quan sát bằng vật liệu đảm bảo độ bền cơ học, kích thước phù hợp, có đế nam châm.</t>
  </si>
  <si>
    <t>Bộ dụng cụ thí nghiệm khúc xạ ánh sáng</t>
  </si>
  <si>
    <t>Chứng minh định luật khúc xạ ánh sáng</t>
  </si>
  <si>
    <t>Giấy kẻ ô li loại thông dụng.
Cốc nhựa trong suốt hình trụ, thành mỏng, đường kính tối thiểu 80 mm, cao tối thiểu 100 mm, được dán giấy tối màu 2/3 thân cốc, có khe sáng 1 mm.
Thước chia độ, compa hoặc tấm nhựa có in vòng tròn chia độ.</t>
  </si>
  <si>
    <t>Bộ dụng cụ thí nghiệm khúc xạ, phản xạ toàn phần</t>
  </si>
  <si>
    <t>Thí nghiệm về đường đi của một số tia sáng qua thấu kính, khúc xạ và phản xạ toàn phần</t>
  </si>
  <si>
    <t>Gồm:
- Nguồn sáng laser (TBDC);
- Lăng kính tam giác đều bằng thuỷ tinh hữu cơ dày tối thiểu 15 mm, cạnh dài tối thiểu 80 mm và có đế gắn nam châm;
- Lăng kính phản xạ toàn phần, tam giác vuông cân bằng thuỷ tinh hữu cơ, dày tối thiểu 15 mm, cạnh dài tối thiểu 80 mm và có đế gắn nam châm;
- Thấu kính hội tụ thuỷ tinh hữu cơ dày tối thiểu 15 mm, chiều cao thiểu 80 mm, có đế gắn nam châm;
- Thấu kính phân kì thuỷ tinh hữu cơ dày tối thiểu 15 mm, chiều cao tối thiểu 80 mm, có đế gắn nam châm;
- Bản bán trụ bằng thuỷ tinh hữu cơ, dày tối thiểu 15mm, đường kính tối thiểu 80 mm và có đế gắn nam châm;
- Bản hai mặt song song bằng thuỷ tinh hữu cơ, dày tối thiểu 15mm, kích thước khoảng (130x30) mm, có đế gắn nam châm.</t>
  </si>
  <si>
    <t>Bộ dụng cụ thí nghiệm tiêu cụ thấu kính</t>
  </si>
  <si>
    <t>Đo tiêu cự của thấu kính hội tụ, tính chất ảnh qua thấu kính</t>
  </si>
  <si>
    <t>Gồm:
- Nguồn sáng, thấu kính hội tụ, thấu kính phân kì, giá quang học (TBDC);
- Màn chắn sáng bằng nhựa cứng màu đen kích thước tối thiểu (80x100) mm, có lỗ tròn mang hình chữ F cao khoảng 25 mm; 
- Màn ảnh bằng nhựa trắng mờ, kích thước tối thiểu (80x100) mm.</t>
  </si>
  <si>
    <t>Dụng cụ thực hành kính lúp</t>
  </si>
  <si>
    <t>Kính lúp (TBDC).</t>
  </si>
  <si>
    <t>Bộ dụng cụ thí nghiệm tác dụng của điện trở</t>
  </si>
  <si>
    <t>Chứng minh điện trở có tác dụng cản trở dòng điện</t>
  </si>
  <si>
    <t>Biến trở, bộ thu nhận số liệu và cảm biến dòng điện (TBDC). 
Pin có giá lắp pin loại AA, có đầu nối ở giữa; công tắc; bóng đèn; bảng lắp mạch điện.</t>
  </si>
  <si>
    <t>Bộ dụng cụ thí nghiệm định luật Ohm</t>
  </si>
  <si>
    <t>Thí nghiệm định luật Ohm; mạch song song, nối tiếp</t>
  </si>
  <si>
    <t>Nguồn, dây dẫn, điện trở, ampe kế, đồng hồ đo điện đa năng (TBDC), hoặc cảm biến dòng điện (TBDC), bảng lắp mạch điện.</t>
  </si>
  <si>
    <t>Điện từ</t>
  </si>
  <si>
    <t>Chứng minh điều kiện xuất hiện dòng điện cảm ứng</t>
  </si>
  <si>
    <t>Nam châm, cuộn dây, đèn led hoặc cảm biến điện thế (TBDC).</t>
  </si>
  <si>
    <t>Bộ thí nghiệm về dòng điện xoay chiều</t>
  </si>
  <si>
    <t>Chứng minh nguyên tắc tạo ra dòng điện xoay chiều</t>
  </si>
  <si>
    <t>Máy phát AC thể hiện được cấu trúc gồm nam châm vĩnh cửu và cuộn dây, điện áp ra (3-5) V, (1-1,5) W, có bóng đèn, tay quay máy phát và đế gắn máy.</t>
  </si>
  <si>
    <t>Chất và sự biến đổi của chất</t>
  </si>
  <si>
    <t>Kim loại</t>
  </si>
  <si>
    <t>Dãy hoạt động hóa học</t>
  </si>
  <si>
    <t>Bộ dụng cụ và hóa chất thí nghiệm dãy hoạt động của kim loại</t>
  </si>
  <si>
    <t>Thí nghiệm về dãy hoạt động hóa học của kim loại. Sắp xếp thứ tự các kim loại trong dãy hoạt động hóa học của kim loại: Na; Fe; H; Cu; Ag</t>
  </si>
  <si>
    <t>Ethylic alcohol (ancol etylic) và acetic acid (axit axetic)</t>
  </si>
  <si>
    <t>Ethylic alcohol</t>
  </si>
  <si>
    <t>Bộ dụng cụ và hóa chất thí nghiệm về Ethylic alcohol</t>
  </si>
  <si>
    <t xml:space="preserve">Thí nghiệm ethylic alcohol có phản ứng cháy; Phản ứng với kim loại Na </t>
  </si>
  <si>
    <t xml:space="preserve">Gồm: Ống nghiệm, Chén sứ, Đèn cồn (TBDC).
Sodium (Na); 
Ethylic alcohol 96° (C2H5OH); </t>
  </si>
  <si>
    <t xml:space="preserve">Acetic acid </t>
  </si>
  <si>
    <t>Bộ dụng cụ và hóa chất thí nghiệm acetic acid</t>
  </si>
  <si>
    <t>Thí nghiệm acetic acid có phản ứng ester hóa</t>
  </si>
  <si>
    <t>Gồm: Đèn cồn, Ống nghiệm, Giá đỡ ống nghiệm (TBDC).
Ethylic alcohol 96° (C2H5OH); Axetic acid 65% (CH3COOH); H2SO4 đặc</t>
  </si>
  <si>
    <t>Lipid (Lipit) - Carbohydrate (cacbohiđrat) - Protein</t>
  </si>
  <si>
    <t>Glucose</t>
  </si>
  <si>
    <t>Bộ dụng cụ thí nghiệm phản ứng tráng bạc</t>
  </si>
  <si>
    <t>Thí nghiệm phản ứng tráng bạc của glucose.</t>
  </si>
  <si>
    <t>Ống nghiệm(TBDC).
Silver nitrate (AgNO3); Glucozơ (kết tinh) (C6H12O6)
Dung dịch ammonia (NH3) đặc; Giấy phenolphthalein</t>
  </si>
  <si>
    <t>Cellulose (xenlulozơ)</t>
  </si>
  <si>
    <t>Bộ dụng cụ thí nghiệm cellulose</t>
  </si>
  <si>
    <t>Thí nghiệm cellulose có phản ứng thuỷ phân</t>
  </si>
  <si>
    <t>Ống nghiệm (TBDC).
Silver nitrate (AgNO3).</t>
  </si>
  <si>
    <t>Bộ dụng cụ thí nghiệm tinh bột có phản ứng màu với iodine</t>
  </si>
  <si>
    <t>Thí nghiệm tinh bột có phản ứng màu với iodine</t>
  </si>
  <si>
    <t>Ống nghiệm (TBDC).
Sunfuric acid 98% (H2SO4); iodine (I2).</t>
  </si>
  <si>
    <t>Nhiễm sắc thể</t>
  </si>
  <si>
    <t>Bộ thiết bị quan sát nhiễm sắc thể</t>
  </si>
  <si>
    <t>Thực hành quan sát tiêu bản nhiễm sắc thể dưới kính hiển vi</t>
  </si>
  <si>
    <t>Kính hiển vi (TBDC), 
Tiêu bản nhiễm sắc thể (tiêu bản về cấu trúc của NST ở các kì khác nhau của quá trình nguyên phân, tiêu bản nhìn rõ nét cấu trúc NST).</t>
  </si>
  <si>
    <t>BĂNG ĐĨA, PHẦN MỀM</t>
  </si>
  <si>
    <t>Nguyên tử. Nguyên tố hóa học</t>
  </si>
  <si>
    <t>Phần mềm mô phỏng 3D về mô hình nguyên tử của Rutherford-Bohr</t>
  </si>
  <si>
    <t>Giới thiệu cho HS nhận ra được mô hình sắp xếp electron trong các lớp vỏ nguyên tử</t>
  </si>
  <si>
    <t>Phần mềm cho phép:
- Thấy sự chênh lệch gần chính xác kích thước giữa các hạt; 
- Quan sát được sự sắp xếp theo lớp và di chuyển của electron.</t>
  </si>
  <si>
    <t>Phân tử</t>
  </si>
  <si>
    <t>Liên kết hóa học</t>
  </si>
  <si>
    <t xml:space="preserve">Phần mềm mô phỏng 3D: Mô hình một số mẫu đơn chất và hợp chất </t>
  </si>
  <si>
    <t>Giới thiệu HS quan sát và hiểu được liên kết cộng hóa trị của một số phân tử
 và mô hình một số mẫu đơn chất, hợp chất.</t>
  </si>
  <si>
    <t>Phần mềm 3D mô phỏng mô hình một số mẫu đơn chất và hợp chất (mẫu kim loại đồng; mẫu khí H2 và khí O2; mẫu nước và mẫu muối ăn) cho phép: 
- Tương tác phóng đại với các mẫu vật để nhìn thấy đơn chất/hợp chất ở kích thước phân tử/nguyên tử; 
- Thấy được sự khác nhau cơ bản giữa hợp chất (các nguyên tử khác nhau) và đơn chất (nguyên tử giống nhau);
- Mô tả liên kết hóa học, sự hình thành liên kết hóa học (liên kết cộng hóa trị của một số phân tử H2; Cl2, NH3, H2O, CO2, N2).</t>
  </si>
  <si>
    <t>Video mô tả ảnh hưởng của tốc độ trong an toàn giao thông</t>
  </si>
  <si>
    <t>Mô tả khoảng cách phanh xe với các tốc độ khác nhau</t>
  </si>
  <si>
    <t>Mô tả được khoảng cách phanh xe (ô tô con, ô tô tải, xe gắn máy) với các tốc độ khác nhau đủ để giúp HS thảo luận về ảnh hưởng của tốc độ trong an toàn giao thông.</t>
  </si>
  <si>
    <t>Video mô tả độ cao và tần số âm thanh</t>
  </si>
  <si>
    <t>Minh họa độ cao của âm có liên hệ với tần số âm.</t>
  </si>
  <si>
    <t>Mô tả tả sự liên hệ độ cao của âm với tần số âm.</t>
  </si>
  <si>
    <t>Phần mềm 3D mô phỏng cách âm thanh truyền đi trong các môi trường khác nhau.</t>
  </si>
  <si>
    <t>Chứng minh âm thanh chỉ truyền trong các chất</t>
  </si>
  <si>
    <t>Cho phép:
- Quan sát được sự thay đổi chuyển động của các hạt khi tạo ra/truyền âm thanh (có tương tác với các mẫu vật trong mô hình để tạo tiếng động);
- Kết luận được môi trường nào truyền âm thanh tốt/kém hơn</t>
  </si>
  <si>
    <t>Phần mềm 3D mô phỏng sự phản xạ.</t>
  </si>
  <si>
    <t>Dạy học về sự phản xạ ánh sáng.</t>
  </si>
  <si>
    <t>Cho phép: 
- Quan sát hiện tượng phản xạ ánh sáng;
- Thao tác thay đổi góc tới làm thay đổi góc phản xạ.</t>
  </si>
  <si>
    <t>Phần mềm 3D mô phỏng từ trường Trái Đất</t>
  </si>
  <si>
    <t>Mô tả từ trường của Trái Đất</t>
  </si>
  <si>
    <t xml:space="preserve">Cho phép:
- Quan sát trực quan từ trường Trái Đất;
- Phân biệt cực từ và cực địa lí. </t>
  </si>
  <si>
    <t>Phần mềm 3D từ phổ, đường sức từ của nam châm</t>
  </si>
  <si>
    <t>Mô tả từ phổ, đường sức từ của nam châm</t>
  </si>
  <si>
    <t>Phần mềm miêu tả đủ để giúp HS nhận biết được đường sức từ của nam châm trong không gian.</t>
  </si>
  <si>
    <t xml:space="preserve">Phần mềm 3D mô phỏng con đường trao đổi nước ở thực vật </t>
  </si>
  <si>
    <t xml:space="preserve">Tìm hiểu trao đổi nước ở thực vật </t>
  </si>
  <si>
    <t>Cho phép: 
Quan sát con đường hấp thụ, vận chuyển nước và khoáng của cây từ môi trường ngoài vào miền lông hút, vào rễ, lên thân cây và lá cây.</t>
  </si>
  <si>
    <t>Cảm ứng ở sinh vật</t>
  </si>
  <si>
    <t>Video về cảm ứng ở thực vật</t>
  </si>
  <si>
    <t>Tìm hiểu về cảm ứng ở thực vật</t>
  </si>
  <si>
    <t>Video về một số hiện tượng cảm ứng ở thực vật, sự vận động lá cây trinh nữ khi chạm vào; vận động nở hoa.</t>
  </si>
  <si>
    <t>Video về tập tính ở động vật</t>
  </si>
  <si>
    <t>Khám phá các tập tính ở động vật</t>
  </si>
  <si>
    <t>Video mô tả một số tập tính ở các loài động vật khác nhau.</t>
  </si>
  <si>
    <t>Video về sự sinh trưởng và phát triển ở thực vật</t>
  </si>
  <si>
    <t>Thực hành quan sát và mô tả được sự sinh trưởng, phát triển ở thực vật</t>
  </si>
  <si>
    <t>Video mô phỏng quá trình sinh trưởng ở thực vật có hoa từ hạt – cây ra hoa kết trái - hạt.</t>
  </si>
  <si>
    <t>Video về các vòng đời của động vật</t>
  </si>
  <si>
    <t>Quan sát các giai đoạn sinh trưởng và phát triển của sinh vật</t>
  </si>
  <si>
    <t>Vòng đời của đại diện các nhóm động vật khác nhau (không biến thái, biến thái hoàn toàn, biến thái không hoàn toàn).</t>
  </si>
  <si>
    <t>Sinh sản vô tính ở sinh vật</t>
  </si>
  <si>
    <t>Video về giâm, chiết, ghép cây</t>
  </si>
  <si>
    <t>Tìm hiểu ứng dụng của sinh sản vô tính thực vật</t>
  </si>
  <si>
    <t>Video về các thao tác giâm cành, chiết cành, ghép cành/ ghép mắt.</t>
  </si>
  <si>
    <t>Phần mềm mô phỏng 3D cấu tạo tai người</t>
  </si>
  <si>
    <t>Minh họa các bộ phận của tai và sơ đồ thu nhận âm thanh</t>
  </si>
  <si>
    <t>Cho phép: 
- Mô phỏng cấu tạo tai người (các thao tác chỉ vào bộ phận cụ thể để thấy thông tin); 
- Quan sát cách âm thanh truyền đến các bộ phận trong tai</t>
  </si>
  <si>
    <t>Video hiệu ứng nhà kính</t>
  </si>
  <si>
    <t>Minh họa sự truyền năng lượng trong hiệu ứng nhà kính</t>
  </si>
  <si>
    <t>Mô tả sơ lược sự truyền năng lượng trong hiệu ứng nhà kính.</t>
  </si>
  <si>
    <t xml:space="preserve">Hệ vận động ở người </t>
  </si>
  <si>
    <t xml:space="preserve">Video về các thao tác mẫu về tập sơ cứu băng bó cho người gãy xương </t>
  </si>
  <si>
    <t>Tìm hiểu cách sơ cứu và băng bó khi người khác bị gãy xương</t>
  </si>
  <si>
    <t>Thể hiện các thao tác mẫu về tập sơ cứu băng bó cho người gãy xương.</t>
  </si>
  <si>
    <t>Dinh dưỡng và tiêu hóa ở người</t>
  </si>
  <si>
    <t>Phần mềm mô phỏng 3D hệ tiêu hóa ở người</t>
  </si>
  <si>
    <t>Tìm hiểu các cơ quan của hệ tiêu hoá.</t>
  </si>
  <si>
    <t>Phần mềm cho phép quan sát các cơ quan của hệ tiêu hoá.</t>
  </si>
  <si>
    <t>Phần mềm 3D mô phỏng hệ tuần hoàn ở người</t>
  </si>
  <si>
    <t xml:space="preserve">Tìm hiểu các cơ quan của hệ tuần hoàn. </t>
  </si>
  <si>
    <t>Phần mềm cho phép quan sát các cơ quan của hệ tuần hoàn.</t>
  </si>
  <si>
    <t xml:space="preserve">Video về các thao tác mẫu băng bó cầm máu khi chảy máu </t>
  </si>
  <si>
    <t>Tìm hiểu cách thực hành băng bó cầm máu</t>
  </si>
  <si>
    <t xml:space="preserve">Thể hiện được các thao tác mẫu băng bó cầm máu khi chảy máu. </t>
  </si>
  <si>
    <t>Phần mềm 3D mô phỏng hệ hô hấp ở người</t>
  </si>
  <si>
    <t xml:space="preserve">Tìm hiểu các cơ quan của hệ hô hấp. </t>
  </si>
  <si>
    <t>Phần mềm cho phép quan sát các cơ quan của hệ hô hấp ở người.</t>
  </si>
  <si>
    <t>Video về các thao tác mẫu hô hấp nhân tạo</t>
  </si>
  <si>
    <t>Tìm hiểu cách hô hấp nhân tạo, cấp cứu người đuối nước</t>
  </si>
  <si>
    <t>Mô tả các thao tác mẫu hô hấp nhân tạo.</t>
  </si>
  <si>
    <t>Hệ thần kinh và các giác quan ở người</t>
  </si>
  <si>
    <t>Phần mềm 3D mô phỏng hệ thần kinh ở người</t>
  </si>
  <si>
    <t>Tìm hiểu các cơ quan của hệ thần kinh</t>
  </si>
  <si>
    <t>Phần mềm cho phép quan sát hai bộ phận của hệ thần kinh là bộ phận trung ương (não, tuỷ sống) và bộ phận ngoại biên (các dây thần kinh, hạch thần kinh).</t>
  </si>
  <si>
    <t>Minh họa sự phản xạ ánh sáng.</t>
  </si>
  <si>
    <t>Cho phép: 
- Quan sát hiện tượng phản xạ ánh sáng;
- Thao tác thay đổi góc tới dẫn đến thay đổi góc phản xạ.</t>
  </si>
  <si>
    <t>Phần mềm 3D mô phỏng sự khúc xạ ánh sáng</t>
  </si>
  <si>
    <t>Minh họa sự khúc xạ ánh sáng</t>
  </si>
  <si>
    <t>Cho phép:
- Quan sát hiện tượng khúc xạ ánh sáng từ môi trường không khí sang môi trường nước;
- Thực hiện thao tác thay đổi góc tới dẫn đến thay đổi góc khúc xạ.</t>
  </si>
  <si>
    <t>Phần mềm 3D mô phỏng sự tán sắc</t>
  </si>
  <si>
    <t>Minh họa sự tán sắc ánh sáng trắng</t>
  </si>
  <si>
    <t>Cho phép:
- Quan sát sự tán sắc ánh sáng khi chiếu tia sáng trắng vào lăng kính;
- Thực hiện thao tác thay đổi màu tia sáng để thu được dải tán sắc khác nhau.</t>
  </si>
  <si>
    <t>Công nghiệp silicate</t>
  </si>
  <si>
    <t>Mô phỏng 3D quá trình sản xuất xi măng</t>
  </si>
  <si>
    <t>Giới thiệu về quy trình sản xuất xi măng</t>
  </si>
  <si>
    <t>Phần mềm mô phỏng 3D về mô hình sản xuất xi măng: 
- Quan sát sơ đồ cấu tạo lò quay sản xuất clanhke;
- Quan sát theo dõi các quá trình phản ứng diễn ra trong lò quay;
- Thực hiện các thao tác thu phóng hiển thị chú thích, phương trình hóa học của phản ứng cho từng bộ phận, quá trình.</t>
  </si>
  <si>
    <t>Giới thiệu về chất hữu cơ</t>
  </si>
  <si>
    <t>Phần mềm mô 3D cấu trúc một số phân tử chất hữu cơ.</t>
  </si>
  <si>
    <t>Giới thiệu cho HS về cấu tạp phân tử một số hợp chất hữu cơ</t>
  </si>
  <si>
    <t>Phần mềm cho phép: 
- Mô phỏng phần tử ethane;
- Mô phỏng phân tử ethylene;
- Mô phỏng phân tử ethylic alcohol; 
- Mô phỏng phân tử acetic acid;
- Mô phỏng phân tử glucose và fructose.</t>
  </si>
  <si>
    <t>Tách kim loại và việc sử dụng hợp kim</t>
  </si>
  <si>
    <t>Phần mềm mô phỏng 3D lò luyện gang</t>
  </si>
  <si>
    <t>Giới thiệu về quy trình sản xuất gang</t>
  </si>
  <si>
    <t>Phần mềm cho phép: 
- Quan sát sơ đồ cấu tạo lò gang;
- Quan sát theo dõi các quá trình phản ứng diễn ra trong lò luyện;
- Thực hiện các thao tác thu phóng hiển thị chú thích, phương trình phản ứng cho từng bộ phận, quá trình.</t>
  </si>
  <si>
    <t>Video về cấu trúc DNA</t>
  </si>
  <si>
    <t>Tìm hiểu cấu trúc DNA</t>
  </si>
  <si>
    <t>Video mô tả cấu trúc của DNA: từ nhân tế bào - DNA, cấu trúc không gian và các đơn phân, liên kết giữa các đơn phân.</t>
  </si>
  <si>
    <t>Video về quá trình tái bản DNA</t>
  </si>
  <si>
    <t>Video mô tả quá trình tái bản DNA.</t>
  </si>
  <si>
    <t>Video về quá trình phiên mã</t>
  </si>
  <si>
    <t>Video mô tả quá trình phiên mã.</t>
  </si>
  <si>
    <t>Video về quá trình giải mã</t>
  </si>
  <si>
    <t>Tìm hiểu quá trình giải mã</t>
  </si>
  <si>
    <t>Video mô tả quá trình giải mã.</t>
  </si>
  <si>
    <t>Đa dạng 
thế giới sống</t>
  </si>
  <si>
    <t>Thực hành khám phá động vật</t>
  </si>
  <si>
    <t>Các mẫu động vật được xử lí và ngâm trong lọ (giữ được hình thái), bao gồm: sứa, bạch tuộc, ếch (mỗi lọ 1 động vật). Ghi rõ (tên Việt Nam và tên khoa học) của động vật</t>
  </si>
  <si>
    <t>Các cơ quan và hệ cơ quan trong cơ thể người</t>
  </si>
  <si>
    <t xml:space="preserve">Mô tả cấu tạo cơ thể người </t>
  </si>
  <si>
    <t>Mô hình bán thân, từ đầu đến mình, bằng nhựa PVC. Mô hình thể hiện đầu (có não), khoang ngực (tim, phổi) và khoang bụng (gan, dạ dày, ruột, tuyến tụy, thận).
Kích thước chiều cao tối thiểu 850mm.</t>
  </si>
  <si>
    <t>Bộ mô hình phân tử dạng đặc</t>
  </si>
  <si>
    <t>HS lắp ráp được mô hình cấu tạo phân tử của một số chất hữu cơ (dạng đặc)</t>
  </si>
  <si>
    <t>- 17 quả Hyđrogen (H), màu trắng, Φ32mm.
- 9 quả Carbon (C) nối đơn, màu đen, Φ45mm.
- 10 quả Carbon nối đôi, nối ba, màu ghi, Φ45mm.
- 6 quả Oxygen (O) nối đơn, màu đỏ, Φ45mm.
- 4 quả Oxygen nối đôi, màu da cam, Φ45mm.
- 2 quả Chlorine (Cl) , màu xanh lá cây, Φ45mm.
- 2 quả Lưu huỳnh (S), màu vàng, Φ45mm.
- 3 quả Nitrogen (N), màu xanh coban, Φ45mm.
- 13 nắp bán cầu (trong đó 2 nắp màu đen, 3 nắp màu ghi, 2 nắp màu đỏ, 1 nắp màu xanh lá cây, 1 nắp màu xanh coban, 1 nắp màu vàng, 3 nắp màu trắng).
- Hộp đựng có kích thước (410x355x62) mm, độ dày của vật liệu là 6mm, bên trong được chia thành 42 ô đều nhau có vách ngăn.</t>
  </si>
  <si>
    <t>Mô hình phân tử dạng rỗng</t>
  </si>
  <si>
    <t>HS lắp ráp được mô hình cấu tạo phân tử của một số chất hữu cơ (dạng rỗng)</t>
  </si>
  <si>
    <t>- 24 quả màu đen, Φ25mm.
- 2 quả màu vàng, Φ25mm.
- 8 quả màu xanh lá cây, Φ25mm.
- 8 quả màu đỏ, Φ19mm.
- 8 quả màu xanh dương, Φ19mm.
- 2 quả màu da cam, Φ19mm.
- 3 quả màu vàng, Φ19mm.
- 30 quả màu trắng sứ, Φ12mm (trên mỗi quả có khoan lỗ Φ3,5mm để lắp các thanh nối).
- 40 thanh nối Φ3,5mm, màu trắng sứ, dài 60mm.
- 30 thanh nối Φ3,5mm, màu trắng sứ, dài 45mm.
- 40 thanh nối Φ3,5mm, màu trắng sứ, dài 60mm.
- Hộp đựng có kích thước (170x280x40) mm, độ dày của vật liệu là 2mm, bên trong được chia thành 7 ngăn, có bản lề và khoá lẫy gắn thân hộp với nắp hộp.</t>
  </si>
  <si>
    <t>Mô hình mô tả cấu trúc của DNA có thể tháo lắp</t>
  </si>
  <si>
    <t>Giúp HS tìm hiểu cấu trúc DNA</t>
  </si>
  <si>
    <t>Mô tả được DNA có cấu trúc xoắn kép, gồm các đơn phân là 4 loại nucleotide, các nucleotide liên kết giữa 2 mạch theo nguyên tắc bổ sung. Cao tối thiểu 600 mm, rộng 200 mm có thể tháo rời các bộ phận, chất liệu PVC.</t>
  </si>
  <si>
    <t>Thực hành, vận dụng kiến thức vào thực tiễn.</t>
  </si>
  <si>
    <t>Bộ thiết bị cơ khí cỡ nhỏ gồm:
- Máy in 3D cỡ nhỏ (Công nghệ in: FDM, Độ phân giải layer: 0,05-0,3mm, Đường kính đầu in: 0,4 mm/1,75MM, Vật liệu in: PLA, ABS, Kích thước làm việc tối đa: (200x200x180)mm, Kết nối: Thẻ SD, Cổng USB); 
- Khoan điện cầm tay (sử dụng pin): 03 chiếc.</t>
  </si>
  <si>
    <t>Sử dụng trong tiến trình thiết kế kĩ thuật, giải quyết các vấn đề trong thực tiễn thuộc một số lĩnh vực kĩ thuật và công nghệ tiếp cận cuộc cách mạng công nghiệp lần thứ tư, thúc đẩy giáo dục STEM, và hoạt động nghiên cứu khoa học của học sinh trong lĩnh vực giáo dục Công nghệ.</t>
  </si>
  <si>
    <t>Thiết kế, mô phỏng hệ thống cơ khí, mạch điện, in 3D.</t>
  </si>
  <si>
    <t>Sử dụng trong các bài thực hành, thí nghiệm</t>
  </si>
  <si>
    <t>Điện áp vào 220V- 50Hz.
Điện áp ra:
- Điện áp xoay chiều (5A): (3, 6, 9, 12, 15, 24)V;
- Điện áp một chiều (3A): điều chỉnh từ 0  đến 24V.
Có đồng hồ chỉ thị điện áp ra; có mạch đóng ngắt và bảo vệ quá dòng, đảm bảo an toàn về độ cách điện và độ bền điện trong quá trình sử dụng.</t>
  </si>
  <si>
    <t>Sử dụng khi thực hành</t>
  </si>
  <si>
    <t>Định hướng nghề nghiệp</t>
  </si>
  <si>
    <t>Hệ thống giáo dục tại Việt Nam</t>
  </si>
  <si>
    <t>Minh họa, tìm hiểu, khám phá</t>
  </si>
  <si>
    <t>Yêu cầu nội dung: sơ đồ mô tả hệ thống giáo dục quốc dân tại Việt Nam, thể hiện rõ các thời điểm phân nhánh trong hệ thống.</t>
  </si>
  <si>
    <t>Bộ dụng cụ sử dụng trong chế biến món ăn không sử dụng nhiệt gồm rổ, thớt, dao, bát trộn, đĩa, thìa, đũa trộn. Loại thông dụng.</t>
  </si>
  <si>
    <t>Bộ dụng cụ tỉa hoa, trang trí món ăn không sử dụng nhiệt (loại thông dụng).</t>
  </si>
  <si>
    <t>Thực hành đo nhiệt độ của nước nuôi thủy sản</t>
  </si>
  <si>
    <t>CÁC THIẾT BỊ DẠY HỌC THEO MÔ ĐUN TỰ CHỌN (LỚP 9)</t>
  </si>
  <si>
    <t>CÁC MÔ ĐUN CÔNG NGHIỆP</t>
  </si>
  <si>
    <t>Thiết bị theo các mô đun</t>
  </si>
  <si>
    <t>Mô đun 1: Lắp đặt mạng điện trong nhà</t>
  </si>
  <si>
    <t>Công tơ điện 1 pha</t>
  </si>
  <si>
    <t>Công tơ điện một pha loại kỹ thuật số, hiển thị LCD 250V/40A/50Hz.</t>
  </si>
  <si>
    <t>Bộ thiết bị lắp mạng điện trong nhà</t>
  </si>
  <si>
    <t>Lắp đặt mạng điện trong nhà</t>
  </si>
  <si>
    <t>Mô đun 2: Lắp đặt mạch điện trang trí, báo hiệu</t>
  </si>
  <si>
    <t>Bộ thiết bị lắp đặt mạch chuông điện</t>
  </si>
  <si>
    <t>Lắp đặt mạch chuông điện có dây</t>
  </si>
  <si>
    <t>- Bộ thiết bị bao gồm bảng điện kích thước (400x600x12) mm và các linh kiện, thiết bị: Ổ cắm điện 3 chân loại 220V/10A tích hợp cầu chì bảo vệ; 01 áp tô mát, loại 1 pha, chống giật, dòng điện 40A/400V/30mA/AC; 01 nút nhấn chuông loại 220/10A; 01 chuông điện 220V/AC;
- Các linh kiện, thiết bị được bố trí và lắp đặt trên bảng điện một cách khoa học, chú thích và chỉ dẫn rõ ràng;
- Các chốt kết nối dây dẫn mạch điện đảm bảo an toàn và thuận tiện cho quá trình thực hành.</t>
  </si>
  <si>
    <t>Bộ thiết bị lắp mạng điện báo cháy tự động</t>
  </si>
  <si>
    <t>Lắp đặt mạch điện báo cháy</t>
  </si>
  <si>
    <t>- Bộ thiết bị bao gồm bảng điện kích thước (400x600x12) mm;  
- Các mô đun và thiết bị trên bảng điện bao gồm: Ổ cắm điện 3 chân loại 220V/10A tích hợp cầu chì bảo vệ; 01 áp tô mát loại 1 pha, chống giật, dòng điện 40A/400V/30mA/AC; 01 bộ đổi nguồn loại đầu vào 220AC/50Hz, đầu ra 12V/3A DC; 01 đầu báo khói, loại độc lập, có dây; 01 hộp điện báo cháy loại thông dụng, kết nối với các đầu báo khói qua dây dẫn. Đầu ra rơ le điều khiển chuông báo cháy; 01 chuông điện D76mm / 25W / 220AC / 60dB;
- Các mô đun, thiết bị điện được bố trí và lắp đặt trên bảng điện một cách khoa học, chú thích rõ ràng; 
- Các chốt kết nối dây dẫn điện đảm bảo an toàn và thuận tiện cho quá trình thực hành;  
- Có đầy đủ các đèn báo trạng thái.</t>
  </si>
  <si>
    <t>Bộ thiết bị lắp đặt mạch điện trang trí</t>
  </si>
  <si>
    <t>Lắp đặt mạch điện trang trí</t>
  </si>
  <si>
    <t>- 01 bảng nhựa khoan lỗ, kích thước (200x300) mm;
- 01 áp tô mát loại 1 pha, chống giật, dòng điện 40A/400V/30mA AC;
- 02 công tắc loại ba cực, gắn bảng dòng điện 16A/250V AC;
- 02 ổ cắm điện loại gắn bảng, dòng điện  16A/250V;
- 05 đèn led dạng dây mềm, tự nháy;
- 05 đèn led dạng thanh các màu.</t>
  </si>
  <si>
    <t>Mô đun 3: Lắp đặt hệ thống điều khiển chiếu sáng cho ngôi nhà thông minh</t>
  </si>
  <si>
    <t>Bộ thiết bị lắp đặt mạch điều khiển đèn điện cảm biến ánh sáng và chuyển động</t>
  </si>
  <si>
    <t>Lắp đặt mạch điện tự động điều khiển đèn điện sử dụng mô đun cảm biến ánh sáng.
- Lắp đặt mạch điện điều khiển đèn điện tự động khi có người đi vào vùng tác động của cảm biến hồng ngoại.</t>
  </si>
  <si>
    <t>- Bộ thiết bị bao gồm bảng điện kích thước (400x600x12)mm và các linh kiện, thiết bị: Ổ cắm điện 3 chân loại 220V/10A tích hợp cầu chì bảo vệ; 01 áp tô mát loại 1 pha, chống giật, dòng điện 40A/400V/30mA/AC; 01 công tắc loại hai cực, gắn bảng, dòng điện 16A/250V AC; 01 mô đun công tắc cảm biến ánh sáng, đầu ra rơ le, dòng điện 10A/220V AC; 01 mô đun công tắc cảm biến chuyển động đầu ra rơ le, dòng điện 10A/220V AC; 01 đèn led loại đuôi xoáy, công suất 12W/250V;
- Các linh kiện, thiết bị được bố trí và lắp đặt trên bảng điện một cách khoa học, chú thích rõ ràng;
- Các chốt kết nối dây dẫn điện đảm bảo an toàn và thuận tiện cho quá trình thực hành.</t>
  </si>
  <si>
    <t>Mô đun 4: Lắp đặt mạng điện an ninh, bảo vệ trong ngôi nhà thông minh</t>
  </si>
  <si>
    <t>Bộ thiết bị lắp đặt mạch điện giám sát sử dụng camera hồng ngoại</t>
  </si>
  <si>
    <t>Lắp đặt mạch điện an ninh, giám sát.</t>
  </si>
  <si>
    <t>- Bộ thiết bị bao gồm bảng điện kích thước (400x600x12)mm và các linh kiện, thiết bị: Ổ cắm điện 3 chân loại 220V/10A tích hợp cầu chì bảo vệ; 01 aptomat loại 1 pha, chống giật, dòng điện 40A/400V/30mA AC; 01 công tắc loại hai cực, gắn bảng dòng điện 16A/250V AC; 01 Camera hồng ngoại tích hợp cảm biến chuyển động; 02 đèn led loại đuôi xoáy, công suất 12W/250V;
- Các linh kiện được bố trí và lắp đặt trên bảng điện một cách khoa học, chú thích rõ ràng, các linh kiện có thể tháo rời để thực hành lắp ráp; 
- Các chốt kết nối dây dẫn điện đảm bảo an toàn và thuận tiện cho quá trình thực hành.</t>
  </si>
  <si>
    <t>Mô đun 5: Lắp đặt mạng điện tiện ích trong gia đình sử dụng kit vi điều khiển ứng dụng</t>
  </si>
  <si>
    <t>Bộ kit vi điều khiển thông dụng</t>
  </si>
  <si>
    <t>Lập trình, điều khiển thiết bị điện.</t>
  </si>
  <si>
    <t>Sử dụng bộ công cụ phát triển ứng dụng dựa trên vi điều khiển trong danh mục TBDC.</t>
  </si>
  <si>
    <t>Bộ thiết bị lắp đặt mạch điện điều khiển thiết bị điện dựa trên vi điều khiển</t>
  </si>
  <si>
    <t>Lắp đặt mạch điện điều khiển thiết bị điện gia đình</t>
  </si>
  <si>
    <t>- Bộ thiết bị bao gồm bảng điện kích thước (400x600x12) mm và các linh kiện, thiết bị: Ổ cắm điện 3 chân loại 220V/10A tích hợp cầu chì bảo vệ; 01 áp tô mát loại 1 pha, chống giật, dòng điện 40A/400V/30mA/AC; Nguồn điện một chiều hai mức điện áp 5V/12V/2A; 04 đèn led loại đuôi xoáy, công suất 12W/250V tích hợp rơ le điều khiển;
- Bảng điều khiển thiết bị thể hiện rõ sơ đồ chức năng: tín hiệu (cảm biến), xử lý (vi điều khiển), thiết bị chấp hành (các thiết bị điện);
- Các linh kiện được bố trí và lắp đặt trên bảng điện một cách khoa học, chú thích rõ ràng; 
- Có các chốt kết nối dây dẫn cơ bản và mở rộng, chốt kết nối dây dẫn đảm bảo an toàn điện và thuận tiện cho quá trình thực hành.</t>
  </si>
  <si>
    <t>CÁC MÔ ĐUN NÔNG NGHIỆP, LÂM NGHIỆP VÀ THỦY SẢN</t>
  </si>
  <si>
    <t>Mô đun 1: Trồng cây ăn quả</t>
  </si>
  <si>
    <t>Tranh: Một số loại sâu hại cây ăn quả</t>
  </si>
  <si>
    <t>Minh họa, khám phá, thực hành.</t>
  </si>
  <si>
    <t>Tranh mô tả một số loại sâu hại cây ăn quả phổ biến: Sâu đục quả; bọ xít hại nhãn, vải; sâu vẽ bùa hại cây có múi; sâu xanh hại cây có múi. Mỗi loại sâu hại một tranh riêng có đầy đủ hình ảnh con trưởng thành, trứng, con non, nhộng (nếu có) và hình ảnh cây ăn quả bị sâu hại. 
Kích thước 790x540mm.</t>
  </si>
  <si>
    <t>Tranh: Một số loại bệnh hại cây ăn quả</t>
  </si>
  <si>
    <t>Tranh mô tả một số loại bệnh hại phổ biến: Bệnh thán thư trên xoài, bệnh loét trên cây có múi, bệnh vàng lá hại cây có múi.
Kích thước 790x540mm.</t>
  </si>
  <si>
    <t>Video hướng dẫn thực hành nhân giống vô tính cây trồng</t>
  </si>
  <si>
    <t>Minh họa, tìm hiểu, khám phá, thực hành nhân giống cây ăn quả, nhân giống vô tính cây rừng</t>
  </si>
  <si>
    <t>Video thời gian tối đa 5 phút, hướng dẫn, làm mẫu các bước trong quy trình nhân giống vô tính cây ăn quả: giâm cành, chiết cành, ghép đoạn cành, ghép mắt nhỏ có gỗ.</t>
  </si>
  <si>
    <t>Mô đun 2: Nuôi gà lấy thịt theo tiêu chuẩn VietGAP</t>
  </si>
  <si>
    <t xml:space="preserve">Tranh: Một số bệnh thường gặp trên gà </t>
  </si>
  <si>
    <t>Minh họa, tìm hiểu, khám phá, thực hành.</t>
  </si>
  <si>
    <t>Tranh mô tả triệu chứng và bệnh tích của một số bệnh thường gặp trên gà: bênh sổ mũi truyền nhiễm, bệnh thương hàn, bệnh Newcastl.
Kích thước 790x540mm.</t>
  </si>
  <si>
    <t>Video nuôi gà thả vườn theo tiêu chuẩn VietGAP</t>
  </si>
  <si>
    <t>Minh họa, tìm hiểu, khám phá.</t>
  </si>
  <si>
    <t xml:space="preserve">Video dài không quá 5 phút, mô tả mô hình chăn nuôi gà thịt theo tiêu chuẩn VietGAP ở quy mô gia đình và trang trại. </t>
  </si>
  <si>
    <t>Mô đun 3: Trồng cây rừng</t>
  </si>
  <si>
    <t>Tranh: Các bước trồng rừng bằng cây con</t>
  </si>
  <si>
    <t>Minh họa, tìm hiểu, khám phá, thực hành</t>
  </si>
  <si>
    <t>Sơ đồ mô tả các bước trồng rừng bằng cây con, ở mỗi bước đều có hình ảnh minh họa.
Kích thước 790x540mm.</t>
  </si>
  <si>
    <t>Video hướng dẫn thực hành nhân giống vô tính cây trồng.</t>
  </si>
  <si>
    <t>Video thời gian tối đa 5 phút, hướng dẫn, làm mẫu các bước trong quy trình nhân giống vô tính cây rừng (Có thể sử dụng chung với chuyên đề trồng cây ăn quả).</t>
  </si>
  <si>
    <t>Mô đun 4: Nông nghiệp 4.0</t>
  </si>
  <si>
    <t>Bộ cảm biến dùng trong trồng trọt công nghệ cao</t>
  </si>
  <si>
    <t>- Cảm biến đo nhiệt độ (thang đo từ -10°C đến 100°C, độ phân giải ±0.1°C);
- Cảm biến đo độ ẩm (khoảng đo: 0 đến 100%, độ chính xác: ±3%);
- Cảm biến đo độ pH (Thang đo: 0-14pH, độ phân giải: ±0,01pH, nhiệt độ hoạt động: 5-60°C);
- Cảm biến ánh sáng: Phạm vi đo ánh sáng: 0 – 40.000 Lux. Nhiệt độ hoạt động: -10 ~ 60°C. Thời gian đáp ứng: 0.1s.
(Có thể sử dụng thiết bị ở phần TBDC).</t>
  </si>
  <si>
    <t>CÁC MÔ ĐUN DỊCH VỤ</t>
  </si>
  <si>
    <t>Mô đun 1: Cắt may</t>
  </si>
  <si>
    <t>Bộ thiết bị may</t>
  </si>
  <si>
    <t>May ráp sản phẩm</t>
  </si>
  <si>
    <t xml:space="preserve">Máy may mini thông dụng chạy điện. </t>
  </si>
  <si>
    <t>Thu thập số đo của người mẫu</t>
  </si>
  <si>
    <t>Thước dây nhựa kích thước (13x1500)mm.</t>
  </si>
  <si>
    <t>Thước cây</t>
  </si>
  <si>
    <t>Vẽ trên vải</t>
  </si>
  <si>
    <t>Thước gỗ hoặc nhựa cứng, kích thước: (40x500)mm.</t>
  </si>
  <si>
    <t>Mô đun 2: Chế biến thực phẩm (đưa tối thiểu)</t>
  </si>
  <si>
    <t>Bộ bếp đun</t>
  </si>
  <si>
    <t>Chế biến món ăn</t>
  </si>
  <si>
    <t>- 01 bếp đun;
- Thiết bị đi kèm tuỳ theo loại bếp.</t>
  </si>
  <si>
    <t>Bộ nồi, chảo</t>
  </si>
  <si>
    <t>Chế biến thực phẩm</t>
  </si>
  <si>
    <t>- 01 nồi đường kính 220mm;
- 01 chảo đường kính 220mm.</t>
  </si>
  <si>
    <t>Bộ dao, thớt</t>
  </si>
  <si>
    <t>- 01 thớt; 
- 01 dao gọt 120x20mm;
- 01 dao thái 280x35mm.</t>
  </si>
  <si>
    <t>Mô đun 3: Làm hoa giấy, hoa vải (dùng chung với cắt may)</t>
  </si>
  <si>
    <t xml:space="preserve">Kìm </t>
  </si>
  <si>
    <t>Cắt, uốn kẽm</t>
  </si>
  <si>
    <t>Kìm cắt mỏ dài</t>
  </si>
  <si>
    <t>Bộ khuôn làm hoa vải</t>
  </si>
  <si>
    <t>Tạo khung cánh hoa, lá</t>
  </si>
  <si>
    <t>Bộ 8 khuôn ống tròn bằng nhựa cứng, đường kính từ 14,5mm – 70mm.</t>
  </si>
  <si>
    <t>Bộ kẽm làm hoa</t>
  </si>
  <si>
    <t>Tạo khung cánh hoa, lá; tạo gân cánh hoa, là và kết cành</t>
  </si>
  <si>
    <t>- 30 sợi kẽm xi màu trắng;
(Kẽm xi có đường kính 0.5mm, dài 800mm).
- 10 sợi kẽm bọc nhựa dài 300mm, màu xanh lá cây;
- 20 sợi kẽm đường kính 0.5mm, dài 800mm bọc giấy màu xanh lá cây.</t>
  </si>
  <si>
    <t>Mô đun 4: Cắm hoa nghệ thuật</t>
  </si>
  <si>
    <t xml:space="preserve">Bộ bình cắm hoa </t>
  </si>
  <si>
    <t>- 01 bình dạng cao miệng nhỏ;
- 01 bình dạng thấp miệng rộng.</t>
  </si>
  <si>
    <t xml:space="preserve">Kéo </t>
  </si>
  <si>
    <t>Cắt, tỉa cành hoa</t>
  </si>
  <si>
    <t>Kéo cắt tỉa cây, tay cầm lớn, lưỡi ngắn, loại thông dụng</t>
  </si>
  <si>
    <t xml:space="preserve">Lưu trữ </t>
  </si>
  <si>
    <t xml:space="preserve">Loại thông dụng, dùng để lưu trữ các thiết bị, đồ dùng trong phòng học tin học. </t>
  </si>
  <si>
    <t>Độ phân giải tối thiểu: 600x600dpi. Tốc độ in tối thiểu: 10 trang/phút.</t>
  </si>
  <si>
    <t>Phần mềm mô phỏng</t>
  </si>
  <si>
    <t xml:space="preserve">Dạy và học </t>
  </si>
  <si>
    <t>Phần mềm thiết kế video</t>
  </si>
  <si>
    <t>Loại điện tử hiện số, 10 LAP trở lên, độ chính xác 1/100 giây, chống nước (Theo tiêu chuẩn qui định, loại dùng cho tập luyện).</t>
  </si>
  <si>
    <t xml:space="preserve">Dùng cho hoạt động giảng dạy của GV và tập luyện, thực hành của HS nội dung </t>
  </si>
  <si>
    <t>Hình tròn, chất liệu bằng cao su đặc, trọng lượng 150g (theo tiêu chuẩn của Tổng cục TDTT).</t>
  </si>
  <si>
    <t>HS luyện tập giai điệu, hoà âm</t>
  </si>
  <si>
    <t xml:space="preserve">- Tích hợp được nhiều tính năng âm ly, loa, micro, đọc phát các định dạng tối thiểu ghi trên SD, USB trên thiết bị.
- Kết nối line-in, audio in, bluetooth với nguồn phát âm thanh.
- Công suất phù hợp với lớp học.
- Nguồn điện: AC 220V/50Hz; DC, có ắc quy/pin sạc.
- Kèm theo micro. </t>
  </si>
  <si>
    <t>Mĩ thuật tạo hình và mĩ thuật ứng dụng</t>
  </si>
  <si>
    <t>Dùng cho giáo viên, học sinh tìm kiếm, thông tin .</t>
  </si>
  <si>
    <t>Chiếu sáng mẫu vẽ cho học sinh</t>
  </si>
  <si>
    <t>Loại đèn thông dụng có chao; chân cao có điều chỉnh được các góc độ chiếu sáng khác nhau; dây điện dài; ánh sáng vàng; công suất tối thiểu 20W.</t>
  </si>
  <si>
    <t>Dùng cho học sinh vẽ, in, nặn, thiết kế</t>
  </si>
  <si>
    <t>- Mặt bàn phẳng và chân chịu lực, chịu nước, có thể gấp gọn; Kích thước (600x1200)mm cao 850mm;
- Ghế đơn không có tựa, điều chỉnh được cao/thấp.</t>
  </si>
  <si>
    <t>Làm bục, bệ đặt mẫu cho học sinh vẽ</t>
  </si>
  <si>
    <t>Làm mẫu vẽ cho học sinh</t>
  </si>
  <si>
    <t>- Bộ mẫu vẽ gồm có 6 khối:
+ Khối cơ bản 3 khối:
01 khối lập phương kích thước: (250x250x250)mm;
01 khối cầu đường kính 200mm;
01 khối hình chóp tam giác cân, đáy hình vuông, kích thước: các cạnh đáy (200x200)mm, cao 300mm.
+ Khối biến thể 3 khối:
01 khối hộp chữ nhật kích thước: dài 300mm, rộng 150mm, cao100mm;
01 khối trụ kích thước: cao 300mm, đường kính 150mm;
01 khối chóp nón kích thước: chiều cao 350mm, đường kính đáy 250mm.
- Vật liệu: Bằng gỗ, (hoặc vật liệu có độ cứng tương đương), không cong vênh, chịu được nước, an toàn trong sử dụng. Màu trắng hoặc ghi sáng.</t>
  </si>
  <si>
    <t>- Chiều cao phù hợp với học sinh THCS;
- Có thể tăng giảm chiều cao phù hợp tầm mắt học sinh khi đứng hoặc ngồi vẽ;
- Có thể di chuyển, xếp gọn trong lớp học;
- Chất liệu: Bằng gỗ cứng (hoặc vật liệu có độ cứng tương đương) không cong vênh, chịu được nước, an toàn trong sử dụng.</t>
  </si>
  <si>
    <t>Dùng cho học sinh vẽ</t>
  </si>
  <si>
    <t>Bộ bút lông loại tròn hoặc dẹt thông dụng. Số lượng: 6 cái (từ 1 đến số 6 hoặc 2,4,6,8,10,12).</t>
  </si>
  <si>
    <t>Dùng cho học sinh pha màu</t>
  </si>
  <si>
    <t>- Chất liệu: Bằng nhựa màu trắng (hoặc vật liệu khác tương đương) không cong, vênh, an toàn trong sử dụng;
- Kích thước tối thiểu: (200x300x2,5)mm.</t>
  </si>
  <si>
    <t>Dùng cho học sinh rửa bút</t>
  </si>
  <si>
    <t>Chất liệu: Bằng nhựa, không cong vênh, có quai xách, an toàn trong sử dụng;
Kích thước: Dung tích khoảng 2 lít nước.</t>
  </si>
  <si>
    <t>Dùng để lăn mực, in tranh</t>
  </si>
  <si>
    <t>Lô có tay cầm (cán gỗ), lõi thép (hoặc vật liệu có độ cứng tương đương) bọc cao su; kích thước bề mặt lô: 150mm, đường kính 30mm.</t>
  </si>
  <si>
    <t>Dùng cho học sinh vẽ, in, thiết kế</t>
  </si>
  <si>
    <t>- Bộ màu loại thông dụng, an toàn trong sử dụng, không có chất độc hại. Gồm 12 màu, đóng gói riêng cho từng màu:
- Gồm các màu: đỏ, vàng, tím, xanh cô ban, xanh lá cây, xanh lục, cam, hồng, đen, trắng, nâu, xanh da trời;
- Mỗi loại màu có dung tích tối thiểu 200ml, các màu được đóng gói đảm bảo an toàn và thuận lợi trong sử dụng.</t>
  </si>
  <si>
    <t>Dùng cho học sinh nặn, tạo hình 3D</t>
  </si>
  <si>
    <t>Loại thông dụng, số lượng 12 màu:
- Gồm các màu: đỏ, vàng, tím, xanh cô ban, xanh lá cây, xanh lục, cam, hồng, đen, trắng, nâu, xanh da trời;
- Mỗi màu có trọng lượng 02 kilogam;
- Mỗi màu được đóng gói đảm bảo an toàn và thuận lợi trong sử dụng, không có chất độc hại.</t>
  </si>
  <si>
    <t>Bộ tranh về ô nhiễm môi trường</t>
  </si>
  <si>
    <t>Giúp HS nhận biết được một số loại ô nhiễm môi trường, từ đó tham gia tuyên truyền đến người dân địa phương các biện pháp phòng chống ô nhiễm và bảo vệ môi trường.</t>
  </si>
  <si>
    <t>Bộ 3 tranh rời kích thước (290x210)mm (in offset 4 màu trên giấy couche, định lượng 200g/m2, cán giấy OPP mờ (hoặc in màu trên nhựa) . Bộ tranh/thẻ minh họa các hình ảnh:
-  Ô nhiễm môi trường nước (ao, hồ, sông, biển);
- Ô nhiễm môi trường đất (rác thải, túi ni lông, đổ thải);
- Ô nhiễm môi trường không khí (mùi, khói bụi).</t>
  </si>
  <si>
    <t>Hoạt động hướng đến xã hội</t>
  </si>
  <si>
    <t>Video về một số áp lực trong cuộc sống</t>
  </si>
  <si>
    <t>Giúp HS nhận diện được một số áp lực của cuộc sống từ đó có những cách ứng phó phù hợp</t>
  </si>
  <si>
    <t>Minh họa:
- Áp lực điểm số;
- Áp lực trường học;
- Áp lực gia đình.</t>
  </si>
  <si>
    <t>Bảng yếu tố và nguyên lý tạo hình</t>
  </si>
  <si>
    <t>PHỤ LỤC 02.1: BẢNG TỔNG HỢP THIẾT BỊ DẠY HỌC TRÊN ĐỊA BÀN TỈNH QUẢNG NINH NĂM 2024 (CẤP TIỂU HỌC)</t>
  </si>
  <si>
    <t>PHỤ LỤC 02.2: BẢNG TỔNG HỢP THIẾT BỊ DẠY HỌC TRÊN ĐỊA BÀN TỈNH QUẢNG NINH NĂM 2024 (CẤP THCS)</t>
  </si>
  <si>
    <t>PHỤ LỤC 02.3: BẢNG TỔNG HỢP THIẾT BỊ DẠY HỌC TRÊN ĐỊA BÀN TỈNH QUẢNG NINH NĂM 2024 (CẤP THPT)</t>
  </si>
  <si>
    <t>HS nhận thức được giá trị của bản thân và biết cách làm được các việc chăm sóc bản than phù hợp và vừa sức</t>
  </si>
  <si>
    <t>Dụng cụ thực hành: Gương méo, gương lồi để phục vụ cho việc mô phỏng các tình huống tự nhận thức bản thân.
- Bộ thẻ 4 màu hình chữ nhật có kích thước (200x600)mm theo mô hình 4 cửa sổ Johari với những nội dung khác nhau được in chữ và có thể bóc/dán vào tấm thẻ như sau:
- Màu vàng: những điều bạn đã biết về bản thân và người khác biết về bạn;
- Màu xanh: điều bạn không biết về mình nhưng người khác lại biết rất rõ;
- Màu đỏ: điều bạn biết về mình nhưng người khác lại không biết, những điều bạn chưa muốn bộc lộ;
- Màu xám: những dữ kiện mà bạn và người khác đều không nhận biết qua vẻ bề ngoài.</t>
  </si>
  <si>
    <t>Hình trụ ɸ30 mm; có đế; giới hạn đo 250ml; độ chia nhỏ nhất 2 ml; thủy tinh trung tính, chịu nhiệt.</t>
  </si>
  <si>
    <t>- Bảng điện nhựa khoan lỗ, kích thước (200x300) mm; 
- Công tắc ba cực gắn bảng điện, dòng điện 16A/250V AC;
-  Công tắc hai cực gắn bảng điện, dòng điện 16A/250V AC;
- Ổ cắm điện gắn bảng, dòng điện 16A/250V;
- Đèn điện led, đui xoáy 12W/250V/50Hz; 
- Đèn điện ống led, chiều dài 1.2m/12W/220V/50Hz; 
- Aptomat 1 pha, chống giật, dòng điện 40A/400V/30mA AC; 
- Cầu đấu dây điện loại kẹp, thẳng, 2 cầu, dòng điện 10A.
- Dây điện dài 2m</t>
  </si>
  <si>
    <t>Mô tả thông số kỹ thuật theo Thông tư số 39/2021/TT-BGDĐT và Thông tư 26/2023/TT-BGDĐT</t>
  </si>
  <si>
    <t xml:space="preserve"> Kích thước ( 400x600x0,5)mm, một mặt màu trắng in dòng kẻ li, dùng để viết bút dạ xóa được, một mặt màu xanh, dòng kẻ ô vuông trắng dùng để viết phấn.
' -Dùng chung cho toàn trường, tất cả các môn học và hoạt động giáo dục  </t>
  </si>
  <si>
    <t>Kích thước (1760x1060x400)mm; ngăn đựng có thể thay đổi được chiều cao; cửa có khóa; chắc chắn, bền vững, đảm bảo an toàn khi sử dụng.
Chất liệu: thép sơn tĩnh điện. Trên có 2 cánh kính mở,
 dưới có 2 cánh thép mở. Đợt tủ có thể điều chỉnh chiều cao.</t>
  </si>
  <si>
    <t>Khung giá bằng thép dày tối thiểu 1,8mm lắp ghép theo kiểu modun.
Mỗi modun có kích thước khoảng (1760 x 1800 x 400)mm, đáy bằng thép (hoặc bằng gỗ ) dày tối thiều 1mm, hai hồi và nóc ốp thép dày tối thiểu 0,6mm. tất cả được sơn tĩnh điện màu ghi sáng.
Các modun có thể lắp nối với nhau, tiện dụng, chắc chắn và an toàn khi sử dụng.</t>
  </si>
  <si>
    <t>Nam châm có núm đường kính 28mm chuyên sử dụng trên bề mặt sắt, bảng từ, dùng để hỗ trợ khi muốn gắn giấy ghi chú, tranh ảnh lên bảng để thông báo, giới thiệu, thuyết trình.
Kích thước: đường kính 28mm</t>
  </si>
  <si>
    <t>Khuôn nẹp ống dạng dẹt; kích cỡ dày 6mm, rộng 13mm, 
dài (1090mm, 1020mm, 790mm, 720mm, 540mm, 290mm), 
bằng nhựa PVC hoặc tương đương, có 2 móc để treo.</t>
  </si>
  <si>
    <t>Kích thước: (500 x 1.200 x 1.700) mm
- Khung bằng thép sơn tĩnh điện.
- Toàn bộ phần thép sơn tĩnh điện bằng loại sơn cao cấp, chống gỉ, chống xước và có độ bám dính cao.
- Giá có các móc treo để treo tranh ảnh.
- Các chi tiết bằng hép được hàn trong môi trường khí bảo vệ CO2.
- Liên kết bằng kết cấu lắp ghép và được cố định bằng các bulông, ốc vít chống tháo.
- Có bản thiết kế chi tiết kèm theo.</t>
  </si>
  <si>
    <t>Phát các loại đĩa CD có các định dạng phổ thông;
- Có cổng USB và/hoặc thẻ nhớ;
- Có chức năng nhớ, tua tiến, tua lùi, tạm dừng; 
- Đài AM, FM;
- Nguồn điện: AC 110-220V/50 Hz, sử dụng được pin.
Thời gian bảo hành: 3 tháng</t>
  </si>
  <si>
    <t>Loa cầm tay có công suất 15 W, 
công suất cực đại có thể đạt 23W cho chất lượng âm thanh phát ra đạt hiệu quả cao, âm to, rõ ràng, đáp ứng nhu cầu của người sử dụng. Micro của loa cầm tay có thể tách rời rất tiện dụng trong quá trình dùng và khi micro tách rời thì loa cầm tay được dùng như một chiếc loa đeo.</t>
  </si>
  <si>
    <t>Loa kéo
Thiết kế với hệ thống loa ba đường tiếng, bao gồm 3 củ loa mang đến chất âm rõ ràng và tách bạch hơn, mang đến cho người dùng trải nghiệm âm thanh chất lượng cao
Loa bass có đường kính lên đến 40cm, giúp tái hiện âm trầm sâu chắc, chi tiết ngay cả ở các tần số thấp. 
Loa Trung có đường kính 16.5cm và loa Treble có đường kính 8cm, được thiết kế dạng họng kèn để tái hiện âm thanh cao trong mượt mà.
Công suất PMPO lên đến 1000W và công suất RMS là 250W, mang đến cho người dùng âm thanh mạnh mẽ, sống động
Công nghệ xử lý âm thanh kỹ thuật số DSP giúp tạo ra âm thanh mềm mại, cân bằng và chính xác
Đi kèm 2 micro tần số UHF không dây
Khả năng kết nối Bluetooth 5.0 cho phép người dùng kết nối không dây với các thiết bị như smartphone, smart TV, laptop
Cổng USB / Thẻ MicroSD để phát nhạc với nhiều định dạng khác nhau như MP3/ WMA/ APE/ FLAC
Ngõ kết nối âm thanh kỹ thuật số OPTICAL, HDMI ARC, Headphone, cổng Live Input giúp kết nối với tivi, tai nghe hoặc thiết bị di động bằng dây jack 3.5mm, cổng GUITAR để cắm đàn Guitar và cổng MIC để cắm thêm Micro có dây
Thiết kế hệ thống các nút điều chỉnh ở mặt sau của loa, giúp người dùng dễ dàng điều chỉnh âm lượng tiếng nhạc và tiếng ca trong quá trình sử dụng</t>
  </si>
  <si>
    <t>Độ phân giải: FullHD
Zoom quang hoc:10X
Focus: Auto/Điều chỉnh 
Công nghệ chiếu sáng: LED 
Cảm biến ảnh: 8 Mega Pixels 
Tốc độ khung hình: 30fps
Lấy nét và điều chỉnh hình ảnh : Tự động /bằng tay
Cổng kết nối: VGA x 01, HDMI/DP/DVI x 01, USB x 01, Power Jack x 01; 
Hỗ trợ thẻ nhớ ngoài: Tối đa 32GB; Nguồn điện: DC 5V, 100-240V, 50-60Hz
Phụ kiện kèm theo</t>
  </si>
  <si>
    <t>- Độ phân giải tối thiểu: 600x600dpi. 
- Tốc độ in tối thiểu: 25trang/phút.
- In 2 mặt tự động: Có
- Tự động đảo mặt: Có
- Khổ giấy: A4, A5, A6,Legal
- Bộ nhớ: 8MB
- Cổng kết nối: USB
- Khay nạp giấy: 150 tờ</t>
  </si>
  <si>
    <t>Mức cân: 60kg 100kg 150kg 200kg 300kg
Sai số: 5g – 100g
Dòng sản phẩm: Cân bàn điện tử
Kích thước bàn cân: 40x50cm
Bảo hành: 18 tháng</t>
  </si>
  <si>
    <t>Tầm đo: 32°C – 43°C.
Độ chính xác: ±0.3ºC.
Bước nhảy số đo: 0.1 °C.
Đo từ xa, không tiếp xúc.
Khoảng cách đo: 5 cm – 15 cm.</t>
  </si>
  <si>
    <t>Tranh có dung sai của kích thước là 10mm 
in ofset 4 màu trên giấy couche có định lượng 200m/m2, cán láng OPP mờ hình ảnh rõ nét, màu sắc hài hòa, kích thước (540x790)mm.01 tờ tranh minh họa có hai nội dung:
- Sơ đồ hoá quy trình viết 1 báo cáo khoa học;
- Sơ đồ tóm tắt cấu trúc báo cáo khoa học dưới dạng sơ đồ tư duy.</t>
  </si>
  <si>
    <t xml:space="preserve">01 tờ tranh minh họa về:                                                              - Sơ đồ hóa quy trình sân khấu hóa một tác phẩm văn học; Tranh có dung sai của kích thước là 10mm in ofset 4 màu trên giấy couche có định lượng 200m/m2, cán láng OPP mờ hình ảnh rõ nét, màu sắc hài hòa, kích thước (540x790)mm.01 tờ </t>
  </si>
  <si>
    <t>Đọc tốt trên các hệ điều hành cài trên máy tính PC, Laptop … và các thiết bị trình chiếu.Video/clip/phim tư liệu có thời lượng không quá 3 phút, độ phân giải full HD(tối thiểu 1920x1080), hình ảnh và âm thanh rõ nét, có thuyết minh (hoặc phụ đề) bằng tiếng Việt; Bộ học liệu điện tử được xây dựng theo Chương trình môn Ngữ văn cấp THPT(CTGDPT 2018), có hệ thống học liệu điện tử (hình ảnh, sơ đồ, video, các câu hỏi) đi kèm và được tổ chức, quản lý thành hệ thống thư viện điện tử, thuận lợi cho tra cứu và sử dụng. Bộ học liệu sử dụng được trên máy tính trong môi trường không kết nối internet. Phải đảm bảo tối thiểu các chức năng:
- Chức năng hỗ trợ soạn giáo án điện tử;
- Chức năng hướng dẫn chuẩn bị bài giảng điện tử;
- Chức năng hướng, dẫn và chuẩn bị, chỉnh sửa sử dụng học liệu điện tử (hình ảnh, sơ đồ, video);
- Chức năng tương tác giữa giáo viên và học sinh.
- Chức năng hướng dẫn và chuẩn bị các bài tập;
- Chức năng hỗ trợ chuẩn bị công tác đánh giá.</t>
  </si>
  <si>
    <t>Đọc tốt trên các hệ điều hành cài trên máy tính PC, Laptop … và các thiết bị trình chiếu.Video/clip/phim tư liệu có thời lượng không quá 3 phút, độ phân giải full HD(tối thiểu 1920x1080), hình ảnh và âm thanh rõ nét, có thuyết minh (hoặc phụ đề) bằng tiếng Việt; Video/clip/phim tư liệu thể hiện nội dung: Giới thiệu về cuộc đời và sự nghiệp văn học của tác giả Nguyễn Du.</t>
  </si>
  <si>
    <t>Đọc tốt trên các hệ điều hành cài trên máy tính PC, Laptop … và các thiết bị trình chiếu.Video/clip/phim tư liệu có thời lượng không quá 3 phút, độ phân giải full HD(tối thiểu 1920x1080), hình ảnh và âm thanh rõ nét, có thuyết minh (hoặc phụ đề) bằng tiếng Việt;        Các video/clip/phim tư liệu thể hiện nội dung:
- Bối cảnh lịch sử và hoàn cảnh sáng tác Truyện Kiều; 
- Ý kiến phát biểu của một số nhà phê bình văn học nhận định, đánh giá về Truyện Kiều (hoàn cảnh sáng tác, thể loại, giá trị nội dung và nghệ thuật).</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</si>
  <si>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Video/clip/phim tư liệu thể hiện nội dung: Ý kiến phát biểu của một số nhà phê bình văn học nhận định, đánh giá về thơ chữ Hán của Nguyễn Du (thể loại, giá trị nội dung và nghệ thuật).</t>
  </si>
  <si>
    <t>Đọc tốt trên các hệ điều hành cài trên máy tính PC, Laptop … và các thiết bị trình chiếu.Video/clip/phim tư liệu có thời lượng không quá 3 phút, độ phân giải full HD(tối thiểu 1920x1080), hình ảnh và âm thanh rõ nét, có thuyết minh (hoặc phụ đề) bằng tiếng Việt;        Các video/clip/phim tư liệu cung cấp tư liệu dạy học về Nguyễn Đình Chiểu và các tác phẩm của Nguyễn Đình Chiểu, bao gồm:
- Phim tư liệu thời kì thực dân Pháp xâm lược Việt Nam: cuộc sống của nhân dân, các cuộc khởi nghĩa nông dân.
- Phim tư liệu về cuộc đời, sự nghiệp thơ văn của Nguyễn Đình Chiểu.
- Ý kiến phát biểu của một số nhà phê bình văn học nhận định, đánh giá về Văn tế nghĩa sĩ Cần Giuộc (hoàn cảnh sáng tác, thể loại, giá trị nội dung và nghệ thuật).</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</si>
  <si>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Video/clip/phim tư liệu thể hiện nội dung: Ý kiến phát biểu của một số nhà phê bình văn học nhận định, đánh giá về thơ Nôm của Nguyễn Đình Chiểu (hoàn cảnh sáng tác, thể loại, giá trị nội dung và nghệ thuật).</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</si>
  <si>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Video/clip/phim tư liệu thể hiện nội dung: Ý kiến phát biểu của một số nhà phê bình văn học nhận định, đánh giá về truyện cổ dân gian.</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</si>
  <si>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Video/clip/phim tư liệu thể hiện nội dung: Ý kiến phát biểu của một số nhà phê bình văn học nhận định, đánh giá về ca dao con người và xã hội.</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</si>
  <si>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Các video/clip/phim tư liệu cung cấp tư liệu dạy học về chèo, tuồng dân gian, bao gồm:
- Trích đoạn phim chèo, tuồng tiêu biểu của Việt Nam;
- Ý kiến phát biểu của một số nhà phê bình nhận định, đánh giá về kịch bản chèo, tuồng tiêu biểu của Việt Nam (giá trị nội dung và nghệ thuật).</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</si>
  <si>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Các video/clip/phim tư liệu cung cấp tư liệu dạy học về thơ Nôm của Hồ Xuân Hương, bao gồm:
- Phim tư liệu về cuộc đời, sự nghiệp văn học của Hồ Xuân Hương;
- Ý kiến phát biểu của một số nhà phê bình văn học nhận định, đánh giá về thơ Nôm của Hồ Xuân Hương (giá trị nội dung và nghệ thuật).</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</si>
  <si>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Các video/clip/phim tư liệu cung cấp tư liệu dạy học về thơ của Nguyễn Khuyến, bao gồm:
- Phim tư liệu về tiểu sử, cuộc đời, sự nghiệp văn học của Nguyễn Khuyến;
- Ý kiến phát biểu của một số nhà phê bình văn học nhận định, đánh giá về thơ Nôm của Nguyễn Khuyến (giá trị nội dung và nghệ thuật).</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</si>
  <si>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Các video/clip/phim tư liệu cung cấp tư liệu dạy học về sự nghiệp văn chương của Nam Cao, bao gồm:
- Phim tư liệu về bối cảnh thời đại, cuộc đời, sự nghiệp văn học của Nam Cao;
- Ý kiến phát biểu của một số nhà phê bình văn học nhận định, đánh giá về truyện ngắn, tiểu thuyết của Nam Cao (giá trị nội dung và nghệ thuật).</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</si>
  <si>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Các video/clip/phim tư liệu cung cấp tư liệu dạy học về tiểu thuyết, phóng sự của Vũ Trọng Phụng, bao gồm:
- Phim tư liệu về cuộc đời, sự nghiệp văn học của Vũ Trọng Phụng.
- Ý kiến phát biểu của một số nhà phê bình văn học nhận định, đánh giá về tiểu thuyết, phóng sự của Vũ Trọng Phụng (giá trị nội dung và nghệ thuật).</t>
  </si>
  <si>
    <t>Đọc tốt trên các hệ điều hành cài trên máy tính PC, Laptop … và các thiết bị trình chiếu.Video/clip/phim tư liệu có thời lượng không quá 3 phút, độ phân giải full HD(tối thiểu 1920x1080), hình ảnh và âm thanh rõ nét, có thuyết minh (hoặc phụ đề) bằng tiếng Việt;  Các video/clip/phim tư liệu, cung cấp tư liệu dạy học về thơ của Xuân Diệu trước Cách mạng tháng Tám, bao gồm:
- Phim tư liệu về bối cảnh thời đại trước Cách mạng tháng Tám, về phong trào Thơ mới;
- Phim tư liệu về cuộc đời, sự nghiệp văn học của Xuân Diệu;
- Ý kiến phát biểu của một số nhà phê bình văn học nhận định, đánh giá về thơ của Xuân Diệu (giá trị nội dung và nghệ thuật).</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</si>
  <si>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Các video/clip/phim tư liệu cung cấp tư liệu dạy học về thơ của Tố Hữu, bao gồm:
- Phim tư liệu về cuộc đời, sự nghiệp văn học của tác giả Tố Hữu;
- Ý kiến phát biểu của một số nhà phê bình văn học nhận định, đánh giá về thơ của Tố Hữu (giá trị nội dung và nghệ thuật).</t>
  </si>
  <si>
    <t>Đọc tốt trên các hệ điều hành cài trên máy tính PC, Laptop … và các thiết bị trình chiếu.Video/clip/phim tư liệu có thời lượng không quá 3 phút, độ phân giải full HD (tối thiểu 1920x1080),, hình ảnh và âm thanh rõ nét, có thuyết minh (hoặc phụ đề) bằng tiếng Việt;   Các video/clip/phim tư liệu cung cấp tư liệu dạy học về truyện ngắn, kí của Nguyễn Tuân, bao gồm:
- Phim tư liệu về cuộc đời, sự nghiệp văn học của tác giả Nguyễn Tuân;
- Ý kiến phát biểu của một số nhà phê bình văn học nhận định, đánh giá về truyện ngắn, kí của Nguyễn Tuân (giá trị nội dung và nghệ thuật);
- Phim tư liệu về những sự vật địa danh được mô tả trong các tác phẩm kí của Nguyễn Tuân.</t>
  </si>
  <si>
    <t>Đọc tốt trên các hệ điều hành cài trên máy tính PC, Laptop … và các thiết bị trình chiếu.Video/clip/phim tư liệu có thời lượng không quá 3 phút, độ phân giải full HD(tối thiểu 1920x1080),, hình ảnh và âm thanh rõ nét, có thuyết minh (hoặc phụ đề) bằng tiếng Việt;   Các video/clip/phim tư liệu, cung cấp tư liệu dạy học về kịch của Nguyễn Huy Tưởng, bao gồm:
- Phim tư liệu về cuộc đời, sự nghiệp văn học của tác giả Nguyễn Huy Tưởng;
- Ý kiến phát biểu của một số nhà phê bình văn học nhận định, đánh giá về kịch của Nguyễn Huy Tưởng (giá trị nội dung và nghệ thuật);
- Trích đoạn tác phẩm kịch của Nguyễn Huy Tưởng được chuyển thể.</t>
  </si>
  <si>
    <t>Đọc tốt trên các hệ điều hành cài trên máy tính PC, Laptop … và các thiết bị trình chiếu.Video/clip/phim tư liệu có thời lượng không quá 3 phút, độ phân giải full HD(tối thiểu 1920x1080), hình ảnh và âm thanh rõ nét, có thuyết minh (hoặc phụ đề) bằng tiếng Việt;   Các video/clip/phim tư liệu, cung cấp tư liệu dạy học về kịch của Lưu Quang Vũ, bao gồm:
- Phim tư liệu về cuộc đời, sự nghiệp văn học của tác giả Lưu Quang Vũ;
- Ý kiến phát biểu của một số nhà phê bình văn học nhận định, đánh giá về kịch của Lưu Quang Vũ (giá trị nội dung và nghệ thuật).
- Trích đoạn tác phẩm kịch Lưu Quang Vũ được chuyển thể.</t>
  </si>
  <si>
    <t>Bộ thiết bị để vẽ trên bảng gồm:
 - 01 chiếc thước thẳng dài tối thiểu 500mm, độ chia nhỏ nhất là 1mm được làm bằng nhựa, không cong vênh, màu sắc tươi sáng, an toàn với người sử dụng. Vạch kẻ trên thước thẳng, màu chữ và kẻ vạch trên thước tương phản với màu thước để dễ đọc số. 
-  01 chiếc compa dài 400mm với đầu được thiết kế thuận lợi khi về trên bảng bằng phấn, bút dạ, một đầu thuận lợi cho việc cố định trên mặt bảng; vật liệu bằng nhôm, không cong vênh, màu sắc tươi sáng, an toàn với người sử dụng.</t>
  </si>
  <si>
    <t>Mô hình ba đường conic:
- Khối hình nón đáy có đường kính 200mm, cao 350mm bằng nhựa trong suốt; trục giữa bằng thép sơn màu trắng; các mặt cắt hình tròn, elip cố định; mặt cắt hypecbol, parabol bằng nhựa cứng với màu sắc phân biệt giữa các mặt cắt, có thể tháo lắp ở đáy hình nón; Giá đỡ hộp lập phương cạnh 100mm nhựa PS (hoặc tương đương) trong có lỗ với đường kính 5 8mm.
- Tất cả được làm bằng vật liệu an toàn trong quá trình sử dụng, không bị móp méo, màu sắc bắt mắt.</t>
  </si>
  <si>
    <t>Bộ thiết bị dạy học về hình chóp, hình chóp cụt, hình lăng trụ gồm:
- 01 tứ diện 4 mặt là tam giác đều, bằng nhựa, độ dài cạnh 160mm;
- 01 khối lăng trụ hình chữ nhật có đáy, nắp bằng nhựa, đáy hình vuông cạnh 120mm, cao 210mm, có khoét 1 khối lăng trụ tam giác bằng là lăng trụ vuông (có cạnh đáy 120mm, 2 cạnh còn lại có kích thước bằng nhau và bằng 1/2 đường chéo đáy);
- 01 khối lăng trụ tam giác gồm 3 tứ diện bằng nhựa ABS (hoặc tương đương) ghép lại: 2 tứ diện cao 210mm, một cạnh đáy 120mm, 2 cạnh còn lại bằng 1/2 đường chéo đáy lăng trụ hình chữ nhật; 1 tứ diện được ghép bởi 4 tam giác vuông bằng nhau (một cạnh góc vuông dài 210mm, cạnh góc vuông còn lại dài bằng 1/2 đường chéo lăng trụ hình chữ nhật). Các mặt thiết diện tiếp xúc nhau phải cùng màu và có định vị: Mặt tiếp xúc với lăng trụ hình chữ nhật bằng nhựa PSHI màu trắng đục (hoặc tương đương).
Tất cả được làm bằng vật liệu an toàn trong quá trình sử dụng</t>
  </si>
  <si>
    <t>Bộ thiết bị dạy học về thống kê và xác suất gồm:
- 01 quân xúc xắc bằng nhựa có độ dài cạnh là 20mm, có 6 mặt, số chấm xuất hiện ở mỗi mặt là một trong các số 1; 2; 3; 4; 5; 6 (mặt 1 chấm; mặt 2 chấm; ..., mặt 6 chấm); các chấm in rõ nét, màu sơn dễ nhìn, không nhòe, mờ.
- 01 hộp nhựa để tung quân xúc xắc (kích thước phù hợp với quân xúc xắc);
- 02 đồng xu gồm một đồng xu to có đường kính 25mm và một đồng xu nhỏ có đường kính 20mm; dày 1mm; làm bằng hợp kim (nhôm, đồng). Trên mỗi đồng xu, một mặt khắc nổi chữ N, mặt kia khắc nổi chữ S;
- 01 hộp bóng có 3 quả, trong đó có 1 quả bóng xanh, 1 quả bóng đỏ và một quả bóng vàng; làm bằng nhựa; các quả bóng có kích thước và trọng lượng như nhau với đường kính 35mm (giống quả bóng bàn).</t>
  </si>
  <si>
    <t>Tranh điện tử gồm có:
1. Bảng tổng kết tính chất và các dạng đồ thị của các hàm số y = ax2 + bx + c(a ≠ 0); y = ax3 + bx2 + cx + d (a ≠ 0);   
 (a ≠ 0, m ≠ 0 và đa thức tử không chia hết cho đa thức mẫu); hàm số lượng giác; hàm số mũ; hàm số lôgarit.
2. Bảng công thức nguyên hàm của một số hàm số sơ cấp.
3. Bộ hình ảnh về các phép biến hình: phép tịnh tiến, phép vị tự, phép đối xứng trục, phép đối xứng tâm, phép quay; phép dời hình, phép đồng dạng.
4. Bộ hình ảnh mô tả về cung, góc lượng giác, hàm số lượng giác (diễn tả quan hệ hàm số lượng giác).
5. Các điểm trên tranh điện tử phải di động được để GV, Hs có thể tự thay đổi được vị trí các điểm nhằm mô tả các trường hơp có thể xảy ra.</t>
  </si>
  <si>
    <t xml:space="preserve">Phần mềm phải đảm bảo được thiết kế đúng với nội dung chương trình GDPT 2018. 
- Phần mềm toán học đảm bảo vẽ đồ thị của hàm số bậc hai; đồ thị hàm số lượng giác; đồ thị hàm số lũy thừa, hàm số mũ, hàm số lôgarit và tìm hiểu đặc điểm của chúng; minh họa sự tương giao của các đồ thị; thực hiện các phép biến đổi đồ thị; tạo mô hình thao tác động mô tả giới hạn, mô tả hàm số liên tục; tạo mô hình mô tả đạo hàm, ý nghĩa hình học của tiếp tuyến; tạo hoa văn, hình khối, tính toán trong đại số và giải tích; tạo mô hình khối tròn xoay trong một số bài toán ứng dụng tích phân xác định; 
- Phải sử dụng phần mềm không vi phạm bản quyền.
- Phần mềm phải có chữ Tiếng Việt  và Tiếng Anh. 
- Nhà sản xuất phải có cam kết hướng dẫn sử dụng và bảo hành cho GV. </t>
  </si>
  <si>
    <t xml:space="preserve">Phần mềm phải đảm bảo được thiết kế đúng với nội dung chương trình GDPT 2018. 
 - Phần mềm toán học đảm bảo biểu thị được điểm, vectơ, các phép toán vectơ trong hệ trục tọa độ Oxy; vẽ đường thẳng, đường tròn, các đường conic trên mặt phẳng tọa độ; tạo được sự thay đổi hình dạng của các hình khi thay đổi các yếu tố trong phương trình xác định chúng; thiết kế đồ hoạ liên quan đến đường tròn và các đường conic; vẽ đường thẳng, mặt phẳng, giao điểm, giao tuyến, tạo hình trong không gian, xác định hình biểu diễn; tạo mô hình khối tròn xoay trong một số bài toán ứng dụng tích phân xác định; vẽ đường thẳng, mặt phẳng, mặt cầu trong hệ trục tọa độ Oxyz; xem xét sự thay đổi hình dạng khi thay đổi các yếu tố trong phương trình của chúng;
- Phải sử dụng phần mềm không vi phạm bản quyền;
Phần mềm phải có chữ Tiếng Việt  và Tiếng Anh. 
Nhà sản xuất phải có cam kết hướng dẫn sử dụng và bảo hành cho GV. </t>
  </si>
  <si>
    <t xml:space="preserve">Phần mềm phải đảm bảo được thiết kế đúng 
với nội dung chương trình GDPT 2018. 
- Phần mềm toán học đảm bảo hỗ trợ HS thực hành tính số đặc trưng đo xu thế trung tâm và đo mức độ phân tán cho mẫu số liệu không ghép nhóm, ghép nhóm; tính xác suất; tính phân bố nhị thức, tính toán thống kê;
- Phải sử dụng phần mềm không vi phạm bản quyền.
- Phần mềm phải có chữ Tiếng Việt  và Tiếng Anh.
- Nhà sản xuất phải có cam kết hướng dẫn sử dụng và bảo hành cho GV. </t>
  </si>
  <si>
    <t>Phát đĩa CD/MP3/WMA, Băng Cassette
- Kết nối Bluetooth 5.0 (khoảng cách kết nối ~ 8m)
- Hỗ trợ phát USB và cổng vào Audio IN
- Đài FM: Tần số 88 - 108MHz
- Đài AM: Tần số 530 - 1,600kHz
- Chức năng phát lại CD (một hoặc tất cả), phát ngẫu nhiên , lặp lại
- Công xuất: 2W  x 2W (RMS)
- Ngõ cắm tai nghe Stereo, Điều khiển từ xa, Màn hình hiển thị LCD
- Thu đồng bộ với CD
- Nguồn điện: AC 220V / 50Hz-60Hz , DC 12V (sử dụng 8 viên pin D (pin đại)
- Có cổng USB và/hoặc thẻ nhớ</t>
  </si>
  <si>
    <t>Độ nhạy: 94dB (1W/M)
Méo tuyến tính: 1%
Loa: 10″ woofer × 1, 3″ tweeter horn × 2
Nguồn điện: AC 220V/50Hz; DC, có ắc quy/pin sạc.
Cổng kết nối: bluetooth, Mic input x 1,GT input x1, USB-A x 1, HĐMI x1, monitoring x1, line in x1 , condenser MIC x1 , DC 12V input, công tắc nguồn
Các nút chức năng: Volume Mic, Echo, Bass, Treble, Volume
Pin sạc: DC 12V / 7AH.
Trở kháng: 4Ohm – 8Ohm
Độ ổn định: ‘+-0.005% kiểm soát tinh thể
Phụ kiện: 1x Điều khiển từ xa, 2x Mic không dây UHF, 1x Micro cài vai áo (Hoặc choàng đầu), Cáp nguồn x1 , Sách hướng dẫn sử dụng x1</t>
  </si>
  <si>
    <t>Bộ học liệu điện tử được xây dựng theo chương trình môn Ngoại ngữ cấp THPT theo Chương trình giáo dục phổ thông 2018, không vi phạm các quy định về bản quyền, pháp luật, chủ quyền, văn hóa, dân tộc, giới, các đối tượng dễ tổn thương, có hệ thống học liệu điện tử (bài nghe, video, hình ảnh, bài giảng điện tử để dạy luyện nghe/nói cho học sinh, hệ thống câu hỏi, đề kiểm tra) đi kèm và được tổ chức, quản lý thành hệ thống thư viện đỉện tử, thuận tiện cho tra cứu và sử dụng. Bộ học liệu sử dụng được trên máy tính trong môi trường không có kết nối internet. Đảm bảo các chức năng: 
- Chức năng hỗ trợ soạn kế hoạch bài dạy điện tử;
- Chức năng chuẩn bị bài giảng điện tử;
- Chức năng chèn các học liệu điện tử (hình ảnh, video, âm thanh) vào giáo án điện tử; 
- Chức năng tạo câu hỏi, bài tập;
- Chức năng kiểm tra đánh giá.
 Bộ học liệu điện tử gồm các bài nghe, video, hình ảnh, bài giảng điện tử để dạy cho học sinh. Các nội dung phải phù hợp với chương trình.</t>
  </si>
  <si>
    <t xml:space="preserve">Bao gồm:
- Khối thiết bị điều khiển: tối thiểu có các phím bấm để trả lời trắc nghiệm, điều chỉnh âm lượng, lựa chọn kênh âm thanh nghe, gọi giáo viên;
- Tai nghe có micro;
- Kết nối, tiếp nhận được các điều khiển từ thiết bị của giáo viên.
</t>
  </si>
  <si>
    <t xml:space="preserve">" -Thiết kế phù hợp để lắp đặt thiết bị dạy học ngoại ngữ dành cho giáo viên.
Chất liệu: Gỗ MFC, thép sơn tĩnh điện
 Kích thước bàn: 1200x600x750, mặt bàn gỗ MFC 18mm, khung ống thép bàn 30x30mm, sơn tĩnh điện
Kích thước ghế : Rộng W450 x D450 x H1-450 x H900mm, đệm tựa ghế gỗ  Melamine dày 15mm, khung ống thép ghế 25x25mm, sơn tĩnh điện, 
Chân đế có gắn đệm nhựa để giảm trầy xước khi di chuyển;
Màu sắc: Màu vân gỗ, sơn ghi sáng"
</t>
  </si>
  <si>
    <t xml:space="preserve">Thiết kế phù hợp để lắp đặt thiết bị dạy học ngoại ngữ dành cho học sinh. Bộ bàn ghế 2 chỗ ngồi; bàn, ghế liền, khung thép. 
Chất liệu: mặt bàn, ghế gỗ MFC 18mm, ngăn bàn gỗ MFC 12mm, khung thép sơn tĩnh điện, chân ghế ống thép 20*40
 Kích thước: Bàn: Dài:120cm x Rộng:40cm x Cao:75 cm;                  
Ghế: Dài:120cm x Rộng:22cm x Cao:45cm.
Chân đế có gắn đệm nhựa để giảm trầy xước khi di chuyển; 
Màu sắc: Màu vân gỗ, sơn ghi sáng
</t>
  </si>
  <si>
    <t>1. Bộ máy vi tính để bàn hoặc máy tính xách tay có cấu hình tối thiểu cài đặt được các hệ điều hành và các phần mềm dạy học ngoại ngữ, thời điểm trang bị máy tính không quá 2 năm so với thời điểm sản xuất'.
Máy tính để bàn:
- Chip CPU: Core™ i5-12400 (bộ nhớ đệm 18M Cache, 2.50 GHz) hoặc tương đương
- Ổ cứng: tối thiểu SSD 256GB chuẩn M.2 PCIe NVME
- Ram: 16GB DDR4-2666MHz
- VGA: Onboard hoặc card rời, Intel UHD Graphics hoặc tương đương;
- Cổng kết nối 
* Mặt sau: 2 x USB 3.2; 1 x LAN (RJ45); 1 x HDMI; 1 x Microphone; 1 x Line-in; 1 x Display port; 1 x Line-out; 2 x USB 2.0;
* Mặt trước: 1 x Headphone; 1 x Microphone; 2 x USB 3.2; 2 x USB 2.0
- Có kết nối wifi  802.11a, Bluetooh 5.0
- Hệ điều hành: Windows 10 home bản quyền trở lên.
- Màn hình: 23 inch; 1600x900; 200cd/m 2; 5ms; Cổng kết nối màn hình HDMI/ Display port/DVI phù hợp với case máy tính (có cáp kết nối kèm theo)
- Bàn phím: Kích thước: Full size; Dây cắm: USB
- Chuột: Cảm biến: Quang học; Số lượng nút: 3 nút; Bánh xe cuộn: Quang học; Dây cắm: USB
- Webcam: USB2.0, HD 720p, 30fps
- Tai nghe: Kiểu tai chụp, có micro
(2) Máy tính xách tay: 
Bộ vi xử lý: Core™ i5-12400 (bộ nhớ đệm 12M Cache, 2.50 GHz)
Bộ nhớ (Ram): 8GB Bus 2666Mhz (4 x DIMM up to 128GB)
VGA: Onboard hoặc card rời
Đồ họa: Intel® UHD Graphics hoặc tương đương
Ổ cứng: SSD 240GB M2 PCIe
Âm thanh: Realtek®  High Definition Audio hoặc tương đương
Giao tiếp mạng: wifi 802.11a, Bluetooh 5.0 
Cổng kết nối: 1 x HDMI/Display port/DVI x1, 1 x USB3.0, 1x USB2.0, 1 x Jack 3.5 mm
Màn hình:14inch full HD trở lên, IPS, 250 nits
2. Khối thiết bị điều khiển của giáo viên/phần mềm điều khiển cài đặt trên máy tính của giáo viên: Bao gồm các khối chức năng:
- Khuếch đại và xử lý tín hiệu;
- Tai nghe có micro;
- Bộ đọc và ghi bài giảng của giáo viên: Tối thiểu có cổng cắm USB, khe cắm thẻ nhớ;
- Phần mềm điều khiển;
- Có thể kết nối được âm thanh, hình ảnh và máy chiếu vật thể. Tối thiểu phải đảm bảo các chức năng:
- Có giao diện thể hiện các vị trí của học sinh trong lớp;
- Có thể kết nối tới khối thiết bị điều khiển của học sinh để truyền âm thanh từ giáo viên tới một học sinh, một nhóm học sinh bất kỳ hoặc cả lớp;
- Có thể kết nối tới khối thiết bị điều khiển của học sinh để truyền âm thanh từ một học sinh bất kỳ trong lớp học tới một hoặc một nhóm học sinh khác;
- Có thể chia lớp học thành nhiều nhóm để thực hành giao tiếp đồng thời;
- Có thể tạo tối thiểu hai kênh âm thanh độc lập để học sinh lựa chọn và luyện nghe;
- Giúp giáo viên có thể thực hiện các bài kiểm tra trắc nghiệm.
 3. Tai nghe có micro.
Có thể kết nối tới máy tính của học sinh để truyền học liệu âm thanh, hình ảnh từ giáo viên tới một học sinh, một nhóm học sinh bất kỳ hoặc cả lớp;
- Có thể kết nối tới máy tính của học sinh để truyền học liệu âm thanh, hình ảnh từ một học sinh bất kỳ trong lớp học tới một hoặc một nhóm học sinh khác;
- Có thể chia lớp học thành nhiều nhóm để thực hành giao tiếp đồng thời;
- Giúp giáo viên ghi âm quá trình hội thoại để phục vụ cho học sinh tự học hoặc chấm điểm;
- Giúp giáo viên chuyển nội dung luyện đọc tới học sinh dưới dạng tệp tin;
- Giúp giáo viên và học sinh có thể trao đổi với nhau theo dạng text (chat);
- Giúp giáo viên giám sát các hoạt động trên máy tính của học sinh;
- Giúp giáo viên thực hiện các bài kiểm tra trắc nghiệm hoặc tự luận.</t>
  </si>
  <si>
    <t xml:space="preserve">Bao gồm:
1. . Bộ máy vi tính để bàn hoặc máy tính xách tay có cấu hình tối thiểu cài đặt được các hệ điều hành và các phần mềm dạy học ngoại ngữ, thời điểm trang bị máy tính không quá 2 năm so với thời điểm sản xuất'.
Máy tính để bàn:
- Chip CPU: Core™ i5-12400 (bộ nhớ đệm 18M Cache, 2.50 GHz) hoặc tương đương
- Ổ cứng: tối thiểu SSD 256GB chuẩn M.2 PCIe NVME
- Ram: 16GB DDR4-2666MHz
- VGA: Onboard hoặc card rời, Intel UHD Graphics hoặc tương đương;
- Cổng kết nối 
* Mặt sau: 2 x USB 3.2; 1 x LAN (RJ45); 1 x HDMI; 1 x Microphone; 1 x Line-in; 1 x Display port; 1 x Line-out; 2 x USB 2.0;
* Mặt trước: 1 x Headphone; 1 x Microphone; 2 x USB 3.2; 2 x USB 2.0
- Có kết nối wifi  802.11a, Bluetooh 5.0
- Hệ điều hành: Windows 10 home bản quyền trở lên.
- Màn hình: 23 inch; 1600x900; 200cd/m 2; 5ms; Cổng kết nối màn hình HDMI/ Display port/DVI phù hợp với case máy tính (có cáp kết nối kèm theo)
- Bàn phím: Kích thước: Full size; Dây cắm: USB
- Chuột: Cảm biến: Quang học; Số lượng nút: 3 nút; Bánh xe cuộn: Quang học; Dây cắm: USB
- Webcam: USB2.0, HD 720p, 30fps
- Tai nghe: Kiểu tai chụp, có micro
 Máy tính xách tay: 
Bộ vi xử lý: Core™ i5-12400 (bộ nhớ đệm 12M Cache, 2.50 GHz)
Bộ nhớ (Ram): 8GB Bus 2666Mhz (4 x DIMM up to 128GB)
VGA: Onboard hoặc card rời
Đồ họa: Intel® UHD Graphics hoặc tương đương
Ổ cứng: SSD 240GB M2 PCIe
Âm thanh: Realtek®  High Definition Audio hoặc tương đương
Giao tiếp mạng: wifi 802.11a, Bluetooh 5.0 
Cổng kết nối: 1 x HDMI/Display port/DVI x1, 1 x USB3.0, 1x USB2.0, 1 x Jack 3.5 mm
Màn hình: 14inch full HD trở lên, IPS, 250 nits
2. Khối thiết bị điều khiển của học sinh/phần mềm điều khiển cài đặt trên máy tính của học sinh.
Màn hình hiển thị LCD
Cổng kết nối tiếng/dữ liệu vào – ra chuẩn cable 9pin
01 cổng tai nghe Jack 3.5 stereo audio
01 cổng Micro jack 3.5 mm
02 phím di chuyển lên / xuống
02 phím điều chỉnh âm lượng với 04 mức âm lượng khác nhau
Chức năng làm bài kiểm tra: 06 phím chọn đáp án A-B-C-D-E-F (dùng khi thi trắc nghiệm )
Chức năng gọi/ trả lời giáo viên .
02 phím tùy chọn âm lượng (tăng và giảm)3. Tai nghe có micro cho học sinh.
Thiết bị dạy ngoại ngữ dành cho học sinh tối thiểu phải đảm bảo chức năng:
- Kết nối tiếp nhận được các điều khiển từ giáo viên để thực hiện các chức năng học ngoại ngữ.
3. Tai nghe có micro cho học sinh.
Thiết bị dạy ngoại ngữ dành cho học sinh tối thiểu phải đảm bảo chức năng:
- Kết nối tiếp nhận được các điều khiển từ giáo viên để thực hiện các chức năng học ngoại ngữ.
</t>
  </si>
  <si>
    <t>Bộ học liệu điện tử được xây dựng theo chương trình môn Ngoại ngữ cấp THPT (CTGDPT 2018), không vi phạm các quy định về bản quyền, pháp luật, chủ quyền, văn hóa, dân tộc, giới, các đối tượng dễ tổn thương, có hệ thống học liệu điện tử (bài nghe, video, hình ảnh, bài giảng điện tử để dạy luyện nghe/nói cho học sinh, hệ thống câu hỏi, đề kiểm tra,) đi kèm và được tổ chức, quản lý thành hệ thống thư viện điện tử, thuận tiện cho tra cứu và sử dụng. Bộ học liệu sử dụng trên máy tính trong môi trường không có kết nối internet. Đảm  bảo các chức năng:
- Chức năng hỗ trợ soạn giáo án điện tử;
- Chức năng chuẩn bị bài giảng điện tử;
- Chức năng chèn các học liệu điện tử (hình ảnh, video, âm thành) vào giáo án điện tử;
- Chức năng tạo câu hỏi, bài tập;
- Chức năng kiểm tra đánh giá.
Bộ học liệu điện tử gầm các bài nghe, video, hình ảnh, bài giảng điện tử để dạy luyện: nghe, nói cho học sinh. Các nội dung phải phù hợp với chương trình.</t>
  </si>
  <si>
    <t xml:space="preserve">" -Thiết kế phù hợp để lắp đặt thiết bị dạy học ngoại ngữ dành cho giáo viên.
Chất liệu: Gỗ MFC, thép sơn tĩnh điện
 Kích thước bàn: 1200x600x750, mặt bàn gỗ MFC 18mm, khung ống thép bàn 30x30mm, sơn tĩnh điện
Kích thước ghế : Rộng W450 x D450 x H1-450 x H900mm, đệm tựa ghế gỗ Melamine dày 15mm, khung ống thép ghế 25x25mm, sơn tĩnh điện, 
Chân đế có gắn đệm nhựa để giảm trầy xước khi di chuyển;
Màu sắc: Màu vân gỗ, sơn ghi sáng"
</t>
  </si>
  <si>
    <t>Điện áp vào 220V - 50Hz.
Điện áp ra:
- Điện áp xoay chiều (5A): (3, 6, 9, 12, 15, 24) V;
- Điện áp một chiều (3A): điều chỉnh từ 0 đến 24 V.
Có đồng hồ chỉ thị điện áp ra; có mạch tự động đóng ngắt và bảo vệ quá dòng, đảm bảo an toàn về độ cách điện và độ bền điện trong quá trình sử dụng.                                                        
- Điện áp 1 chiều với 2 cực âm (màu đen) và cực dương (màu đỏ) được phân biệt dựa trên màu sắc 2 lỗ cắm.                                   
- Các mức điện áp được điều chỉnh bằng biến trở 6 nấc. Tinh chỉnh bằng nút điều chỉnh sai số.</t>
  </si>
  <si>
    <t xml:space="preserve">Có các cổng kết nối với các cảm biến và các cổng USB, SD để xuất dữ liệu; tích hợp màn hình màu, cảm ứng để trực tiếp hiển thị kết quả từ các cảm biến, các công cụ để phân tích dữ liệu, phần mềm tự động nhận dạng và hiển thị tên, loại cảm biến; có thể kết nối với máy tính lưu trữ, phân tích và trình chiếu dữ liệu; có thể sử dụng nguồn điện hoặc pin, pin phải có thời lượng đủ để thực hiện các bài thí nghiệm.            </t>
  </si>
  <si>
    <t>Xe lăn có tích hợp thiết bị đo khoảng cách, đo lực với dải đo ±100 N, độ phân giải 0,1N, độ chính xác ±1%; xác định vị trí với độ phân giải ± 0,2mm; đo vận tốc với dải đo ± 3m/s; đo gia tốc với dải đo ± 16g (g ≈ 9,8 m/s2).
02 gia trọng khối lượng mỗi quả 250g.
01 phần mềm tiếng Việt, kết nối không dây với điện thoại và/hoặc máy tính.
01 máng đỡ dài ≥ 1000mm, độ chia nhỏ nhất 1mm, rộng ≥ 100mm, có rãnh dẫn hướng bánh xe của xe lăn, có các vít để chỉnh thăng bằng, có chặn ở hai đầu máng, có thể lắp với giá thí nghiệm để thay đổi độ nghiêng.</t>
  </si>
  <si>
    <t>Đáp ứng yêu cầu của Chương trình môn Vật lý cấp THPT (CTGDPT 2018), có hệ thống học liệu điện tử (mô phỏng 3D, hình ảnh, sơ đồ, âm thanh, video, các câu hỏi, đề kiểm tra) đi kèm và được tổ chức, quản lý thành hệ thống thư viện điện tử, thuận lợi cho tra cứu và sử dụng. Bộ học liệu sử dụng được trên PC trong môi trường không kết nối internet. Phải đảm bảo tối thiểu các nhóm chức năng:                                                                         
- Nhóm chức năng hỗ trợ giảng dạy: soạn giáo án điện tử; hướng dẫn chuẩn bị bài giảng điện tử; học liệu điện tử (hình ảnh, sơ đồ, âm thanh, video); chỉnh sửa học liệu (cắt video);                                                                      
- Nhóm chức năng mô phỏng và tương tác 3D: Điều hướng thay đổi trực tiếp góc nhìn (xoay 360 độ, phóng to, thu nhỏ); quan sát và hiển thị thông tin cụ thể của các lớp khác nhau trong một mô hình, lựa chọn tách lớp một phần nội dung bất kỳ; tích hợp mô hình 3D vào bài giảng. Đảm bảo tối thiểu các mô hình: Hệ Mặt trời, các hiện tượng thiên văn quan sát được từ Trái Đất, cấu tạo của tụ điện, trường hấp dẫn, mạch điện đơn giản có sử dụng thiết bị đầu ra, cấu trúc hạt nhân, quá trình chụp X quang.                                                                  -Nhóm chức năng hỗ trợ công tác kiểm tra đánh giá: hướng dẫn, chuẩn bị các bài tập; đề kiểm tra</t>
  </si>
  <si>
    <t>Bộ gồm 20 dây nối, tiết diện 0,75 mm2, có phích cắm đàn hồi tương thích với đầu nối mạch điện (đường kính 4mmm), dài tối thiểu 500mm.</t>
  </si>
  <si>
    <t>Hiển thị đến 4 chữ số. Giới hạn đo:
- Dòng điện một chiều: 10 A, các thang đo µA, mA, và A;
- Dòng điện xoay chiều: 10A, các thang đo µA, mA, và A;
- Điện áp một chiều: 600V, các thang đo mV và V
- Điện áp xoay chiều: 600V, các thang đo mV và V</t>
  </si>
  <si>
    <t>Phát tín hiệu hình sin, hiển thị được tần số (4 chữ số), dải tần từ 0,1Hz đến 1000Hz (độ phân giải bằng 1% giá trị thang đo), điện áp vào 220V, điện áp ra cao nhất 15Vpp, công suất tối thiểu 20W.
- Vỏ máy được thiết kế bằng nhựa cứng, không độc hại, an toàn cách điện. 
- Có hai phím tăng và giảm để điều chỉnh tần số chính xác.
– Phím reset đưa giá trị về 0 trước khi tiến hành đo.
– Đầu ra tín hiệu thông qua hai lỗ cắm tương thích với chuôi cắm đường kính 4mm thông dụng.
– Trang bị cầu chì đảm bảo an toàn và hạn chế hư hỏng khi xảy ra sự cố về điện.</t>
  </si>
  <si>
    <t>Cảm biến âm thanh với tần số 20~20000Hz
Vỏ bọc nhựa an toàn, chống bụi và bảo vệ linh kiện điện tử bên trong hiệu quả
Đồng bộ, kết nối tốt với bộ xử lí số liệu</t>
  </si>
  <si>
    <t>Loa mini hộp loa bằng nhựa có 2 jack cắm thông dụng đường kính 4mm để lấy tín hiệu từ máy phát âm tần.</t>
  </si>
  <si>
    <t xml:space="preserve">Cảm biến dòng điện thang đo ±1A, độ phân giải: ±1mA
Vỏ bọc nhựa an toàn, chống bụi và bảo vệ linh kiện điện tử bên trong hiệu quả
Cổng kết nối  đảm bảo kết nối chắc chắn với cáp đo và bộ thu thập số liệu. </t>
  </si>
  <si>
    <t xml:space="preserve">Cảm biến điện thế thang đo: ±6V, độ phân giải: ±0,01V
Vỏ bọc nhựa an toàn, chống bụi và bảo vệ linh kiện điện tử bên trong hiệu quả
Cổng kết nối  đảm bảo kết nối chắc chắn với cáp đo và bộ thu thập số liệu. </t>
  </si>
  <si>
    <t>Bộ thiết bị gồm:
- Giá đỡ bằng nhôm thẳng đứng, dài 1000 mm, có dây dọi, được gắn trên đế ba chân có vít điều chỉnh thăng bằng, phía trên có nam châm điện để giữ vật rơi;
- Đồng hồ đo thời gian hiện số, có hai thang đo 9,999s và 99,99s, độ chia nhỏ nhất 0,001s, sử dụng kiểu hoạt động từ A đến B và 2 ổ cắm 5 chân A, B;
- Công tắc với nút nhấn kép lắp trong hộp bảo vệ, một đầu có ổ cắm, đầu kia ra dây tín hiệu dài 1000 mm có phích cắm 5 chân;
- Cổng quang điện hoặc sử dụng Thiết bị thu nhận số liệu (TBDC), cảm biến khoảng cách với thang đo từ 0,15m tới 1,6m, độ phân giải 1mm;
- Thước nhựa (có vạch đen), miếng đỡ mềm;
- Vật rơi hình trụ kim loại, đường kính 10mm, dài 20mm.</t>
  </si>
  <si>
    <t>Bộ thiết bị gồm:
- Bảng thép cứng và phẳng có độ dày &gt; 0,5mm, kích thước (400x550) mm, sơn tĩnh điện màu trắng, nẹp viền xung quanh; hai vít M4x40 mm lắp vòng đệm Ф12mm để treo lò xo; mặt sau có lắp 2 ke nhôm kích thước (20x30x30) mm để lắp vào đế 3 chân.
- Thước đo góc: Ф180 mm, độ chia nhỏ nhất 1 độ;
- Lực kế có đế nam châm loại 5 N;
- Thanh treo: Bằng kim loại nhẹ, cứng, có 3 con trượt có móc treo để treo các quả kim loại, hai đầu có hai lỗ để móc treo hai lò xo;
- Thanh định vị bằng kim loại nhẹ, mỏng, thẳng, sơn màu đen, gắn được lên bảng từ tính. Cuộn dây nhẹ mềm, không dãn, bền, màu tối;</t>
  </si>
  <si>
    <t xml:space="preserve">Không cần mua do dùng TBDC </t>
  </si>
  <si>
    <t xml:space="preserve">
Không cần mua do dùng TBDC </t>
  </si>
  <si>
    <t>Bộ thiết bị gồm:
- Trụ đỡ có kẹp, thước;
- Quả kim loại, 
- Bộ thiết bị đo kĩ thuật số tích hợp hoặc sử dụng bộ thu nhận số liệu kèm Cảm biến lực có thang đo: ±50 N, độ phân giải tối thiểu: ±0.1 N.</t>
  </si>
  <si>
    <t xml:space="preserve">
Bộ thiết bị gồm:
- Dây không giãn, quả cầu kim loại;
- Cảm biến khoảng cách có thang đo từ 0,15m đến 4m với độ phân giải ± 1mm. Hoặc sử dụng Thiết bị đo khoảng cách và tốc độ với giới hạn đo 800mm, độ phân giải 1mm, có màn hình hiển thị.</t>
  </si>
  <si>
    <t xml:space="preserve">
- ống dẫn hướng âm thanh dài tối thiểu 62 cm
- có 2 giá đỡ bằng nhau.</t>
  </si>
  <si>
    <t xml:space="preserve">Bộ thí nghiệm gồm:
- Lò xo bằng dây thép, mạ niken, đàn hồi tốt, dài 300 mm; 
- Dây đàn hồi mảnh, dài 1000 mm;
- Lực kế 5 N, độ chia nhỏ nhất 0,1N;
- Ròng rọc có đường kính tối thiểu 20 mm;
- Bộ rung kiểu điện động.
Là bộ tạo sóng ngang và sóng dọc khi được điều khiển với máy phát âm tần
Động cơ DC có rãnh dây được trang bị  cũng như chuyển đổi với lỗ  để giữ dây
Được lắp đặt trong hộp, có thanh trụ đỡ (10 x 70mm)
Có 2 ổ cắm an toàn 4mm. 
Điện áp tối đa 3V
Kích thước: 75x75 mm
</t>
  </si>
  <si>
    <t>Bộ thí nghiệm gồm:
- Ống dẫn âm nhựa trong, đường kính 40mm, dài 1000mm, pit-tông di chuyển dễ dàng trong ống, 2 giá đỡ ống dẫn âm;
- Thước mét.</t>
  </si>
  <si>
    <t>Bộ thí nghiệm gồm:
- 2 pin 1,5V hoặc acquy;
- Biến trở 100Ω, dây nối, công tắc, bảng để lắp mạch.</t>
  </si>
  <si>
    <t>xi lanh vật liệu trong hình trụ với đường kính ≤ 40 mm, trên thân có ĐCNN (2 - 5) ml, bên trong có pit-tông dịch chuyển nhẹ nhàng</t>
  </si>
  <si>
    <t>đèn cồn; cốc nước, thanh đồng, nhiệt kế (chất lỏng).</t>
  </si>
  <si>
    <t>Bộ thiết bị gồm:
- Bộ đo công suất (oát kế) có công suất ≥ 75 W, cường độ dòng điện ≥ 3A, điện áp vào (0-25) VDC, cường độ dòng điện đầu vào (0-3)A, độ phân giải công suất 0,01 W, độ phân giải thời gian 0,1 s, hiển thị LCD;
- Cảm biến nhiệt độ có thang đo từ -20oC đến 110oC và độ phân giải ±0,1°C;
- Nhiệt lượng kế có vỏ xốp, kèm dây điện trở đốt nóng;
- Cân kỹ thuật: Độ chính xác 0,1 đến 0,01g. Khả năng cân tối đa 240 gam;
- Đồng hồ bấm giây: Loại điện tử hiện số, 10 LAP trở lên, độ chính xác 1/100 giây, chống nước.</t>
  </si>
  <si>
    <t>Bộ thiết bị gồm:
- Áp kế 0 - 250 kPa (hoặc tương đương); Xi-lanh bằng vật liệu trong, thể tích ≤ 150 ml, trên thân có chia độ, pít tông gắn trục inox có ren và cơ cấu để có thể dịch chuyển theo vạch chia.
- Cảm biến áp suất có thang đo từ 0 đến 250kPa, độ phân giải tối thiểu ±0,3 kPa cùng với xi lanh hình trụ có đường kính ≤ 40 mm, trên thân có chia độ với ĐCNN (2-5) ml, bên trong có pit-tông dịch chuyển nhẹ nhàng.</t>
  </si>
  <si>
    <t>nam châm vĩnh cửu, cân đòn có dải đo 0-300 g, độ chia nhỏ nhất 0,01 g, dây dẫn thẳng bằng đồng có d = 2 mm, l = 200 mm. Bộ đế và thanh đỡ, dây dẫn điện có đầu cắm và đầu kẹp cá sấu.</t>
  </si>
  <si>
    <t>Bộ thiết bị gồm:
- Bảng lắp mạch điện, sơn tĩnh điện, có dây nối và ổ cắm để mắc mạch; điện trở và tụ điện loại thông dụng; cuộn dây đồng có lõi thép, có hệ số tự cảm (khi không có lõi thép) khoảng từ 0,02H đến 0,05H.</t>
  </si>
  <si>
    <t>cảm biến dòng điện thang đo ±1A, độ phân giải: ±1mA , và cảm biến điện thế thang đo: ±6 V, độ phân giải: ±0,01V; Diode chỉnh lưu có đế, dây nối.</t>
  </si>
  <si>
    <t xml:space="preserve">Miêu tả biến dạng kéo, nén và các đặc tính của lò xo: giới hạn đàn hồi, độ dãn, độ cứng.
Video có thời lượng không quá 3 phút, độ phân giải HD (tối thiểu 1280x720), hình ảnh và âm thanh rõ nét, có thuyết minh (hoặc phụ đề) tiếng Việt.
</t>
  </si>
  <si>
    <t>Cho phép quan sát kích thước và chu kỳ chuyển động các hành tình; thực hiện các thao thu phóng, lựa chọn, di dời hành tinh theo quỹ đạo, hiển thị thông tin về các hành tinh trong hệ Mặt Trời.
Phần mềm sử dụng được trên máy tính cả khi không kết nối Internet.</t>
  </si>
  <si>
    <t>Cho phép quan sát kích thước và chu kỳ chuyển động Trái Đất, Mặt Trăng; quan sát được phần ánh sáng Mặt Trời phủ sáng của Mặt Trăng và Trái Đất; thao tác thay đổi vị trí của chúng theo quỹ đạo để giải thích một số hiện tượng thiên văn.Phần mềm sử dụng được trên máy tính cả khi không kết nối Internet.</t>
  </si>
  <si>
    <t>Mô tả được nhật thực, nguyệt thực, thủy triều.
Phần mềm sử dụng được trên máy tính cả khi không kết nối Internet.</t>
  </si>
  <si>
    <t>Video mô tả được dao động tắt dần, cưỡng bức, hiện tượng cộng hưởng. Video có thời lượng không quá 3 phút, độ phân giải HD (tối thiểu 1280x720), hình ảnh và âm thanh rõ nét, có thuyết minh (hoặc phụ đề) tiếng Việt.
Hoặc sử dụng Phần mềm cho phép quan sát, thực hiện thao tác tạo ra dao động, thực hiện dao động cưỡng bức; quan sát các hiện tượng dao động tắt dần, hiện tượng cộng hưởng; thực hiện các thao tác tạm dừng, hiển thị thông tin, đo đếm tần số.Phần mềm sử dụng được trên máy tính cả khi không kết nối Internet.</t>
  </si>
  <si>
    <t>Mô tả được bước sóng, biên độ, tần số, tốc độ và cường độ sóng.
Video có thời lượng không quá 3 phút, độ phân giải HD (tối thiểu 1280x720), hình ảnh và âm thanh rõ nét, có thuyết minh (hoặc phụ đề) tiếng Việt.</t>
  </si>
  <si>
    <t>Mô tả, so sánh một số đặc trưng của sóng dọc và sóng ngang sóng.
Video có thời lượng không quá 3 phút, độ phân giải HD (tối thiểu 1280x720), hình ảnh và âm thanh rõ nét, có thuyết minh (hoặc phụ đề) tiếng Việt.</t>
  </si>
  <si>
    <t>Video mô tả được trường hấp dẫn của Trái Đất và thế hấp dẫn tại một điểm trong trường hấp dẫn hoặc sử dụng Phần mềm cho phép mô phỏng trường hấp dẫn Trái Đất; thao tác thu phóng, chú thích; mở rộng cho tất cả các vật có khối lượng đều có trường hấp dẫn, lực hấp dẫn trong hệ Mặt Trời.
Các Video/clip có thời lượng không quá 3 phút, độ phân giải HD (tối thiểu 1280x720), hình ảnh và âm thanh rõ nét, có thuyết minh (hoặc phụ đề) bằng tiếng Việt;
 Video được tích hợp trong USB môn vật lý</t>
  </si>
  <si>
    <t>Video mô tả được trường hấp dẫn của Trái Đất và thế hấp dẫn tại một điểm trong trường hấp dẫn.Video có thời lượng không quá 3 phút, độ phân giải HD (tối thiểu 1280x720), hình ảnh và âm thanh rõ nét, có thuyết minh (hoặc phụ đề) tiếng Việt. 
Hoặc sử dụng Phần mềm cho phép mô phỏng trường hấp dẫn Trái Đất; thao tác thu phóng, chú thích; mở rộng cho tất cả các vật có khối lượng đều có trường hấp dẫn, lực hấp dẫn trong hệ Mặt Trời.Phần mềm sử dụng được trên máy tính cả khi không kết nối Internet.</t>
  </si>
  <si>
    <t>Cho phép quan sát cấu tạo của mạch điện; sử dụng các vật dụng cho sẵn nối thành mạch điện; mô tả chiều của dòng điện, chiều electron; thao tác thu phóng, hiển thị chú thích và công thức định luật Ohm.
Video có thời lượng không quá 3 phút, độ phân giải HD (tối thiểu 1280x720), hình ảnh và âm thanh rõ nét, có thuyết minh (hoặc phụ đề) tiếng Việt.
Phần mềm sử dụng được trên máy tính cả khi không kết nối Internet.</t>
  </si>
  <si>
    <t>Cho phép quan sát cấu tạo của mạch điện; sử dụng các vật dụng cho sẵn nối thành mạch điện; mô tả chiều của dòng điện, chiều electron; thao tác thu phóng, hiển thị chú thích và công thức định luật Ohm.
 Video có thời lượng không quá 3 phút, độ phân giải HD (tối thiểu 1280x720), hình ảnh và âm thanh rõ nét, có thuyết minh (hoặc phụ đề) bằng tiếng Việt;
 Video được tích hợp trong USB môn vật lý</t>
  </si>
  <si>
    <t>Mô tả được một cách khái niệm về cường độ dòng điện.
 Video có thời lượng không quá 3 phút, độ phân giải HD (tối thiểu 1280x720), hình ảnh và âm thanh rõ nét, có thuyết minh (hoặc phụ đề) bằng tiếng Việt;
 Video được tích hợp trong USB môn vật lý</t>
  </si>
  <si>
    <t>Mô tả được một cách khái niệm về cường độ dòng điện.
Video có thời lượng không quá 3 phút, độ phân giải HD (tối thiểu 1280x720), hình ảnh và âm thanh rõ nét, có thuyết minh (hoặc phụ đề) tiếng Việt.</t>
  </si>
  <si>
    <t>Mô tả được điện thế tại một điểm trong điện trường.
Video có thời lượng không quá 3 phút, độ phân giải HD (tối thiểu 1280x720), hình ảnh và âm thanh rõ nét, có thuyết minh (hoặc phụ đề) tiếng Việt.</t>
  </si>
  <si>
    <t>Mô tả được điện thế tại một điểm trong điện trường.
 Video có thời lượng không quá 3 phút, độ phân giải HD (tối thiểu 1280x720), hình ảnh và âm thanh rõ nét, có thuyết minh (hoặc phụ đề) bằng tiếng Việt;
 Video được tích hợp trong USB môn vật lý</t>
  </si>
  <si>
    <t>Mô tả, so sánh một số đặc trưng của sóng dọc và sóng ngang sóng.
Video có thời lượng không quá 3 phút, độ phân giải HD (tối thiểu 1280x720), hình ảnh và âm thanh rõ nét, có thuyết minh (hoặc phụ đề) bằng tiếng Việt;
 Video được tích hợp trong USB môn vật lý</t>
  </si>
  <si>
    <t>Mô tả được bước sóng, biên độ, tần số, tốc độ và cường độ sóng.
Video có thời lượng không quá 3 phút, độ phân giải HD (tối thiểu 1280x720), hình ảnh và âm thanh rõ nét, có thuyết minh (hoặc phụ đề) bằng tiếng Việt;
 Video được tích hợp trong USB môn vật lý</t>
  </si>
  <si>
    <t>Một thí nghiệm có nội dung gồm:
- Video thí nghiệm thật về dụng cụ, hóa chất, các thao tác, hiện tượng và kết quả thí nghiệm;
- Mô phỏng 3D mô tả tiến trình phản ứng ở cấp độ phân tử, phương trình hóa học của phản ứng
'- Hàng phải có nơi sản xuất, mã hàng hóa, nguồn gốc xuất xứ . 
- Video/clip có thời lượng không quá 3 phút, độ phân giải full HD (1920x1080), hình ảnh và âm thanh rõ nét, có thuyết minh (hoặc phụ đề) bằng tiếng Việt.  
- Video/ clip phải được copy vào máy tính để phục vụ cho giáo viện giảng dạy môn hóa học</t>
  </si>
  <si>
    <t>Thủy tinh trung tính, chịu nhiệt, có đế thủy tinh, độ chia nhỏ nhất 1ml. Dung tích 100ml. Đảm bảo độ bền cơ học.
- Hàng phải có nơi sản xuất, mã hàng hóa, nguồn gốc xuất xứ . 
'- Vạch chia chuẩn, rõ nét, không nứt vỡ</t>
  </si>
  <si>
    <t>Thủy tinh trung tính, chịu nhiệt, đường kính đáy Φ63mm, chiều cao bình 93mm (trong đó cổ bình dài 25mm, kích thước Φ22mm).
- Hàng phải có nơi sản xuất, mã hàng hóa, nguồn gốc xuất xứ . 
- Có độ trong suốt, không nứt vỡ</t>
  </si>
  <si>
    <t>Thủy tinh trung tính, chịu nhiệt, hình trụ Φ72mm, chiều cao 95mm, dung tích 250ml, có vạch chia độ nhỏ nhất 50ml, có miệng rót. Đảm bảo độ bền cơ học.
- Hàng phải có nơi sản xuất, mã hàng hóa, nguồn gốc xuất xứ . 
- Có độ trong suốt, không nứt vỡ, vạch chia chuẩn, rõ</t>
  </si>
  <si>
    <t>Thủy tinh trung tính, chịu nhiệt, hình trụ Φ50mm, chiều cao 73mm, dung tích 100ml, có vạch chia độ nhỏ nhất 10ml, có miệng rót. Đảm bảo độ bền cơ học.
- Hàng phải có nơi sản xuất, mã hàng hóa, nguồn gốc xuất xứ . 
- Có độ trong suốt, không nứt vỡ, vạch chia chuẩn, rõ</t>
  </si>
  <si>
    <t>Thủy tinh trung tính, chịu nhiệt, dung tích 500ml, có vạch chia độ nhỏ nhất 50ml, có miệng rót. Đảm bảo độ bền cơ học.
- Hàng phải có nơi sản xuất, mã hàng hóa, nguồn gốc xuất xứ . 
- Có độ trong suốt, không nứt vỡ, vạch chia chuẩn, rõ</t>
  </si>
  <si>
    <t>Thủy tinh trung tính, chịu nhiệt, Φ16mm, chiều cao 160mm, bo miệng, đảm bảo độ bền cơ học.
- Hàng phải có nơi sản xuất, mã hàng hóa, nguồn gốc xuất xứ . 
- Có độ trong suốt, không nứt vỡ</t>
  </si>
  <si>
    <t>Thủy tinh trung tính, chịu nhiệt, Φ16mm, chiều cao 160mm, độ dày 0,8mm; nhánh có kích thước Φ6mm, dài 30mm, dày 1mm.
- Hàng phải có nơi sản xuất, mã hàng hóa, nguồn gốc xuất xứ . 
- Có độ trong suốt, không nứt vỡ</t>
  </si>
  <si>
    <t xml:space="preserve">Gồm: 1 lọ màu nâu và 1 lọ màu trắng, thủy tinh trung tính, chịu nhiệt, dung tích 100ml. Kích thước: Tổng chiều cao 95mm (thân lọ 70mm, cổ lọ 20mm); Đường kính (thân lọ Φ45mm, miệng lọ Φ18mm); Nút nhám kèm công tơ hút (phần nhám cao 20mm, Φ nhỏ 15mm, Φ lớn 18mm);Ống hút nhỏ giọt: Quả bóp cao su được lưu hóa tốt, độ đàn hồi cao. Ống thủy tinh Φ8mm, dài 120mm, vuốt nhọn đầu. 
- Hàng phải có nơi sản xuất, mã hàng hóa, nguồn gốc xuất xứ . Ống hút nhỏ giọt: đủ dài để lấy được hết hoá chất ở đáy lọ, quả bóp cao su đàn hồi tốt để lấy và giữ hoá chất tốt. </t>
  </si>
  <si>
    <t>Màu trắng, thủy tinh trung tính, chịu nhiệt, dung tích tối thiểu 100ml. Kích thước: Chiều cao 95mm (thân lọ 70mm, cổ lọ 25mm); Đường kính (thân lọ Φ50mm, miệng lọ 40mm); Nút nhám có 3 nấc (phần nhám cao 20mm, Φnhỏ 32mm, Φlớn 42mm và phần nắp Φ50mm). 
- Hàng phải có nơi sản xuất, mã hàng hóa, nguồn gốc xuất xứ . Nút nhám và lọ thuỷ tinh khớp vừa đủ để không dễ tụt ra và cũng không khó lấy.</t>
  </si>
  <si>
    <t>Quả bóp cao su được lưu hóa tốt, độ đàn hồi cao. Ống thủy tinh Φ8mm, dài 120mm, vuốt nhọn đầu.
- Hàng phải có nơi sản xuất, mã hàng hóa, nguồn gốc xuất xứ . Ống hút dễ lấy hoá chất, giữ hoá chất và nhỏ được từng giọt.</t>
  </si>
  <si>
    <t>Ống dẫn các loại bằng thủy tinh trung tính trong suốt, chịu nhiệt, có đường kính ngoài 6mm và đường kính trong 3mm, có đầu vuốt nhọn.
Gồm:
- 01 ống hình chữ L (60, 180)mm;
- 01 ống hình chữ L (40,50)mm;
- 01 ống thẳng, dài 70mm;
- 01 ống thẳng, dài 120mm;
- 01 ống hình chữ Z (một đầu góc vuông và một đầu góc nhọn 60°) có kích thước các đoạn tương ứng (50,140, 30)mm;
- 01 ống hình chữ Z (một đầu góc vuông và một đầu uốn cong vuốt nhọn) có kích thước các đoạn tương ứng (50, 140,30)mm. 
- Hàng phải có nơi sản xuất, mã hàng hóa, nguồn gốc xuất xứ .</t>
  </si>
  <si>
    <t>Thủy tinh trung tính, chịu nhiệt, dung tích 250ml, đường kính bình cầu Φ84mm, chiều cao bình 130mm (trong đó cổ bình dài 65mm, kích thước Φ65mm). 
- Hàng phải có nơi sản xuất, mã hàng hóa, nguồn gốc xuất xứ . Bình chịu nhiệt tốt.</t>
  </si>
  <si>
    <t>Thủy tinh trung tính, chịu nhiệt, dung tích 250ml, đường kính bình cầu Φ84mm, chiều cao bình 170mm (trong đó cổ bình dài 40mm, kích thước Φ27mm, nhánh nối Φ6mm, dài 40mm).
- Hàng phải có nơi sản xuất, mã hàng hóa, nguồn gốc xuất xứ . Bình chịu nhiệt tốt.</t>
  </si>
  <si>
    <t>Thủy tinh trung tính, chịu nhiệt, dung tích 60ml, chiều dài của phễu 270mm, đường kính lớn của phễu Φ67mm, đường kính cổ phễu Φ19mm dài 20mm (có khoá kín) và ống dẫn có đường kính Φ6mm dài 120mm. 
- Hàng phải có nơi sản xuất, mã hàng hóa, nguồn gốc xuất xứ . Khoá đảm bảo kín.</t>
  </si>
  <si>
    <t xml:space="preserve">Thủy tinh trung tính, chịu nhiệt, kích thước Φ80mm, dài 130mm (trong đó đường kính cuống Φ10, chiều dài 70mm).
- Hàng phải có nơi sản xuất, mã hàng hóa, nguồn gốc xuất xứ . </t>
  </si>
  <si>
    <t xml:space="preserve">Thủy tinh trung tính, chịu nhiệt, kích thước Φ80mm, dài 90mm (trong đó đường kính cuống Φ10, chiều dài 20mm). 
- Hàng phải có nơi sản xuất, mã hàng hóa, nguồn gốc xuất xứ . </t>
  </si>
  <si>
    <t xml:space="preserve">Thủy tinh trung tính, chịu nhiệt, hình trụ Φ6mm dài 250mm. 
- Hàng phải có nơi sản xuất, mã hàng hóa, nguồn gốc xuất xứ . </t>
  </si>
  <si>
    <t>Thủy tinh dài 160mm, thân Φ5mm. 
- Hàng phải có nơi sản xuất, mã hàng hóa, nguồn gốc xuất xứ . Phần cổ của thìa làm dày hơn vì là chỗ dễ gãy.</t>
  </si>
  <si>
    <t>Thủy tinh không bọt, nắp thủy tinh kín, nút xỏ bấc bằng sứ. Thân (75mm, cao 84mm, cổ 22mm). 
- Hàng phải có nơi sản xuất, mã hàng hóa, nguồn gốc xuất xứ . Đèn cồn có kèm theo bấc đủ dài xuống đáy đèn.</t>
  </si>
  <si>
    <t xml:space="preserve">Men trắng, nhẵn, kích thước Φ80mm cao 40mm. 
- Hàng phải có nơi sản xuất, mã hàng hóa, nguồn gốc xuất xứ . </t>
  </si>
  <si>
    <t xml:space="preserve">Thủy tinh trung tính; Dung tích bầu trên 150ml, bầu dưới 250ml. 
- Hàng phải có nơi sản xuất, mã hàng hóa, nguồn gốc xuất xứ . </t>
  </si>
  <si>
    <t>Bằng Inox Φ4,7mm uốn tròn (Φ100mm có 3 chân Φ4,7mm cao 105mm (đầu dưới có bọc nút nhựa). 
- Hàng phải có nơi sản xuất, mã hàng hóa, nguồn gốc xuất xứ . Inox mới, chưa gỉ.</t>
  </si>
  <si>
    <t>Bằng Inox, kích thước (100x100)mm có hàn ép các góc. 
- Hàng phải có nơi sản xuất, mã hàng hóa, nguồn gốc xuất xứ . Inox không gỉ.</t>
  </si>
  <si>
    <t xml:space="preserve">Cao su chịu hoá chất, có độ đàn hồi cao, gồm:
- Loại có đáy lớn Φ22mm, đáy nhỏ Φ15mm, cao 25mm.
- Loại có đáy lớn Φ28mm, đáy nhỏ 023mm, cao 25mm. 
- Loại có đáy lớn Φ19mm, đáy nhỏ Φ14mm, cao 25mm.
- Loại có đáy lớn Φ42mm, đáy nhỏ Φ37mm, cao 30mm. 
- Hàng phải có nơi sản xuất, mã hàng hóa, nguồn gốc xuất xứ . </t>
  </si>
  <si>
    <t xml:space="preserve">Cao su chịu hoá chất, có độ đàn hồi cao, lỗ ở giữa có đường kính Φ6mm, gồm:
- Loại có đáy lớn Φ22mm, đáy nhỏ Φ15mm, cao 25mm.
- Loại có đáy lớn Φ28mm, đáy nhỏ Φ23mm, cao 25mm.
- Loại có đáy lớn Φ19mm, đáy nhỏ Φ14mm, cao 25mm.
- Loại có đáy lớn Φ42mm, đáy nhỏ Φ37mm, cao 30mm. - Hàng phải có nơi sản xuất, mã hàng hóa, nguồn gốc xuất xứ . </t>
  </si>
  <si>
    <t xml:space="preserve">Kích thước Φ6mm, dày 2mm; bằng cao su silicon màu trắng mềm, dẻo, chịu hoá chất. 
- Hàng phải có nơi sản xuất, mã hàng hóa, nguồn gốc xuất xứ . </t>
  </si>
  <si>
    <t>Bằng Inox, kích thước Φ6mm, cán dài 250mm. 
- Hàng phải có nơi sản xuất, mã hàng hóa, nguồn gốc xuất xứ . Inox không gỉ.</t>
  </si>
  <si>
    <t>Inox, có chiều dài 250mm, Φ5,5mm. Hàng phải có nơi sản xuất, mã hàng hóa, nguồn gốc xuất xứ . Kẹp còn mới, không gỉ.</t>
  </si>
  <si>
    <t>Inox, có chiều dài 200mm, Φ4,7mm. 
- Hàng phải có nơi sản xuất, mã hàng hóa, nguồn gốc xuất xứ . Kẹp còn mới, không gỉ.</t>
  </si>
  <si>
    <t xml:space="preserve">Bằng gỗ/ kim loại, kẹp được ống nghiệm Φ16mm đến Φ24mm
Kẹp bằng gỗ/kim loại chắc chắn, không lỏng lẻo, không han gỉ đảm bảo kẹp chặt ống nghiệm. Hàng phải có nơi sản xuất, mã hàng hóa, nguồn gốc xuất xứ </t>
  </si>
  <si>
    <t xml:space="preserve">Cán Inox, dài 300mm, lông chổi dài rửa được các ống nghiệm đường kính từ 16mm - 24mm.
Cán chổi rửa không han gỉ, lông chổi mới thẳng, sạch sẽ, không rời, rụng. Hàng phải có nơi sản xuất, mã hàng hóa, nguồn gốc xuất xứ </t>
  </si>
  <si>
    <t xml:space="preserve">Bình nhựa màu trắng, đàn hồi, dung tích 500mL, có vòi xịt tia nước nhỏ.
Bình bằng nhựa trắng đúng dung tích, sạch, có nắp đậy kín, vòi xịt tia nước cỡ nhỏ, bình mềm, có tính đàn hồi, dễ bóp.
Hàng phải có nơi sản xuất, mã hàng hóa, nguồn gốc xuất xứ </t>
  </si>
  <si>
    <t xml:space="preserve">Một đế bằng gang đúc (sơn tĩnh điện) hình chữ nhật kích thước (190xl35x20)mm trọng lượng 850g đến 1000g có lỗ ren M8. Một cọc hình trụ inox đặc đường kính 10mm cao 500mm một đầu bo tròn, một đầu ren M8 dài 13mm. 3 khớp nối bằng nhôm đúc áp lực 2 đầu có ren M6 sơn tĩnh điện, hai vít hãm M6 bằng kim loại có núm bằng nhựa HI. Hai kẹp ống nghiệm bằng nhôm đúc áp lực, tổng chiều dài 200mm, phần tay đường kính 10mm dài 120mm, có vít và ecu mở kẹp bằng đồng thau M6. Một vòng kiềng bằng inox, gồm : một vòng tròn đường kính 80mm uốn thanh inox đường kính 4,7mm, một thanh trụ đường kính 10mm dài 100mm hàn chặt với nhau, 3 cảo, 2 cặp càng của có lò xo, 1 vòng đốt.
Giá thí nghiệm cứng cáp, chắc chắn, không han gỉ. Đầy đủ các thiết bị kèm theo như trong mô tả TT 39. Các đầu ren, lỗ ren rõ ràng, tháo lắp nhanh gọn. Các dụng cụ đi kèm: cọc hình trụ, các khớp nối, kẹp ống nghiệm, vòng kiềng inox…không han gỉ, tháo lắp thuận tiện, dễ dàng khi làm thí nghiệm.
Hàng phải có nơi sản xuất, mã hàng hóa, nguồn gốc xuất xứ </t>
  </si>
  <si>
    <t xml:space="preserve">Bằng nhựa hoặc bằng gỗ hai tầng, chịu được hoá chất, có kích thước (180x110x56)mm, độ dày của vật liệu là 2,5mm có gân cứng, khoan 5 lỗ, Φ19mm và 5 cọc cắm hình côn từ Φ7mm xuống Φ10mm, có 4 lỗ Φ12mm.
Giá chắc chắn, không cong vênh; các lỗ cắm và cọc cắm ống nghiệm đúng kích cỡ, có khoảng cách đều đặn, chịu được hóa chất.
Hàng phải có nơi sản xuất, mã hàng hóa, nguồn gốc xuất xứ </t>
  </si>
  <si>
    <t xml:space="preserve">- Kích thước (420x330 x80)mm; bằng gỗ/chất dẻo/kim loại;
- Chia làm 5 ngăn, trong đó 4 ngăn xung quanh có kích thước (165x80)mm, ngăn ở giữa có kích thước (60x230)mm có khoét lỗ tròn để đựng lọ hoá chất;
- Có quai xách cao 160mm.
Khay chắc chắn, chịu được hóa chất, các ngăn trong khay đúng kích cỡ; có khoan lỗ để đựng hóa chất, quai sách chắc chắn(nếu có vít kim loại thì không han gỉ, không nhờn ren).
Hàng phải có nơi sản xuất, mã hàng hóa, nguồn gốc xuất xứ </t>
  </si>
  <si>
    <t xml:space="preserve">Bằng inox 304 dày 1mm/ chất dẻo, KT 600x300mm, bo viền
Khay đúng về kích cỡ, độ dày, không han gỉ, có bo viền cao để thuận tiện cho bê hóa chất, dụng cụ.
Hàng phải có nơi sản xuất, mã hàng hóa, nguồn gốc xuất xứ </t>
  </si>
  <si>
    <t xml:space="preserve">Có độ chia từ 0°C đến 100°C; độ chia nhỏ nhất 1°C.
-  Chất liệu bằng thủy tinh
- Đảm bảo đo đúng nhiệt độ, thang chia độ chính xác, chia độ rõ nét.
- Hàng phải có nơi sản xuất, mã hàng hóa, nguồn gốc xuất xứ </t>
  </si>
  <si>
    <t xml:space="preserve">Loại Φ110mm, sử dụng cho lọc định tính
Giấy lọc màu trắng, sạch, không có vết ố, hộp bảo quản kín, không biến dạng, bục, hỏng.
Hàng phải có nơi sản xuất, mã hàng hóa, nguồn gốc xuất xứ </t>
  </si>
  <si>
    <t xml:space="preserve">Loại cuộn nhỏ được bảo quản trong hộp nhựa kín tránh hơi hóa chất.
Đảm bảo đo được pH củ dung dịch, màu sắc đúng quy định; hộp bảo quản kín, không biến dạng, bục, hỏng.
Hàng phải có nơi sản xuất, mã hàng hóa, nguồn gốc xuất xứ </t>
  </si>
  <si>
    <t xml:space="preserve">Tệp nhiều băng nhỏ, có bảng màu pH để so sánh định tính
'Đảm bảo đo được pH củ dung dịch, màu sắc đúng quy định; Tệp bảo quản kín, không biến dạng, hỏng.
Hàng phải có nơi sản xuất, mã hàng hóa, nguồn gốc xuất xứ </t>
  </si>
  <si>
    <t xml:space="preserve">Khổ rộng 200mm; Độ ráp vừa phải.
Độ ráp đúng yêu cầu, đảm bảo làm sạch tốt bề mặt của kim loại
Hàng phải có nơi sản xuất, mã hàng hóa, nguồn gốc xuất xứ </t>
  </si>
  <si>
    <t>Loại nhỏ, bằng hợp kim, dài 200mm
Dũa có các cạnh cứng, sáng; không han gỉ, không sứt mẻ, cắt được ống thủy tinh.
Hàng phải có nơi sản xuất, mã hàng hóa, nguồn gốc xuất xứ tin cậy</t>
  </si>
  <si>
    <t xml:space="preserve">Loại nhỏ, lưỡi kéo và cán bằng kim loại liền khối
Kéo sắc, cắt được lá kim loại , lưỡi kéo và cán bằng kim loại liền khối; không cong vênh, không han gỉ.
Hàng phải có nơi sản xuất, mã hàng hóa, nguồn gốc xuất xứ </t>
  </si>
  <si>
    <t xml:space="preserve">Nhựa thường, miệng Φ250mm, đáy Φ150mm, cao 120mm.
Chậu đúng kích thước, không bục, không cong vênh.
Hàng phải có nơi sản xuất, mã hàng hóa, nguồn gốc xuất xứ </t>
  </si>
  <si>
    <t xml:space="preserve">Bằng vải trắng.
Áo khoác màu trắng, không ố; đầy đủ cúc áo, không bục, rách đảm bảo an toàn khi làm thí nghiệm.
Hàng phải có nơi sản xuất, mã hàng hóa, nguồn gốc xuất xứ </t>
  </si>
  <si>
    <t xml:space="preserve">Nhựa trong suốt, không màu, chịu hoá chất.
Nhựa sạch, không màu, chịu hoá chất. Không cong vênh, đảm bảo an toàn khi làm thí nghiệm.
Hàng phải có nơi sản xuất, mã hàng hóa, nguồn gốc xuất xứ </t>
  </si>
  <si>
    <t xml:space="preserve">Nhựa trong suốt, có màu sẫm, chịu hoá chất.
Nhựa sạch, có màu sẫm, chịu hoá chất. Không cong vênh, đảm bảo an toàn khi làm thí nghiệm.
Hàng phải có nơi sản xuất, mã hàng hóa, nguồn gốc xuất xứ </t>
  </si>
  <si>
    <t xml:space="preserve">Loại 4 lớp, có lớp than hoạt tính.
Loại 4 lớp, có lớp than hoạt tính đúng tiêu chuẩn quy định. Hộp đựng bảo quản kín, không biến dạng, bục, hỏng.
Hàng phải có nơi sản xuất, mã hàng hóa, nguồn gốc xuất xứ </t>
  </si>
  <si>
    <t xml:space="preserve">Cao su chịu đàn hồi cao, chịu hoá chất. 3 cỡ S, M, L mỗi cỡ 01 hộp 100 cái.
Gang tay không rách, không bục, đúng kích cỡ, chịu hóa chất, có tính đàn hồi đảm bảo an toàn khi làm thí nghiệm.
Hàng phải có nơi sản xuất, mã hàng hóa, nguồn gốc xuất xứ  </t>
  </si>
  <si>
    <t xml:space="preserve">Loại thủy tinh 500ml, có khả năng chịu nhiệt và kháng được các loại hoá chất, có nắp vặn, không đĩa lọc.
Bình không rạn nứt, vỡ, đúng kính cỡ, chịu hóa chất, chịu nhiêt nắp vặn chắc chắn.
Hàng phải có nơi sản xuất, mã hàng hóa, nguồn gốc xuất xứ </t>
  </si>
  <si>
    <t xml:space="preserve">Chất liệu kính không độc, chịu nhiệt; Φ150mm
Kính chịu nhiệt, không độc, trong suốt, dễ quan sát tượng; không nứt vỡ.
Hàng phải có nơi sản xuất, mã hàng hóa, nguồn gốc xuất xứ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</si>
  <si>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cho thí nghiệm thành công
'- Lọ đựng nhựa phải đảm bảo tốt cho quá trình nhận dạng, bảo quản và sử dụng.
- Hàng phải có nơi sản xuất, hạn sử dụng, mã hàng hóa, nguồn gốc xuất xứ . </t>
  </si>
  <si>
    <t xml:space="preserve">- Hoá chất đựng trong lọ nhựa hoặc lọ thuỷ tinh có nắp kín đảm bảo an toàn. Trên mỗi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vận chuyển phải đảm bảo an toàn, tránh vỡ, hỏng, biến chất.  
- Hóa chất đảm độ tinh khiết cho thí nghiệm thành công
'- Lọ đựng nhựa phải đảm bảo tốt cho quá trình nhận dạng, bảo quản và sử dụng.
'- Băng có độ dài trên 2,5 cm để đảm bảo cho quá trình đốt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</si>
  <si>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nhựa phải đảm bảo tốt cho quá trình nhận dạng,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</si>
  <si>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 Lọ đựng nhựa phải đảm bảo tốt cho quá trình nhận dạng,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</si>
  <si>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gâm trong dầu hỏa đảm độ tinh khiết cho thí nghiệm thành công
'- Lọ đựng thủy tinh tối màu phải đảm bảo tốt cho quá trình nhận dạng,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</si>
  <si>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nhựa phải đảm bảo tốt cho quá trình nhận dạng, bảo quản và sử dụng.
'- Sử dụng lọ 20-50g để tiện cho quá trình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</si>
  <si>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thủy tinh tối màu phải đảm bảo tốt cho quá trình nhận dạng, bảo quản và sử dụng.
'- Sử dụng lọ 20-50ml để tiện cho quá trình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</si>
  <si>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thủy tinh tối màu phải đảm bảo tốt cho quá trình nhận dạng, bảo quản và sử dụng.
'- Sử dụng lọ 10-50g để tiện cho quá trình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</si>
  <si>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nhựa phải đảm bảo tốt cho quá trình nhận dạng, bảo quản và sử dụng.
'- Sử dụng lọ 40-100g để tiện cho quá trình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</si>
  <si>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thủy tinh phải đảm bảo tốt cho quá trình nhận dạng,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</si>
  <si>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thủy tinh tối màu phải đảm bảo tốt cho quá trình nhận dạng,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</si>
  <si>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thủy tinh tối màu phải đảm bảo tốt cho quá trình nhận dạng, bảo quản và sử dụng.
'- Sử dụng lọ 30 - 100ml để tiện cho quá trình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</si>
  <si>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thủy tinh tối màu phải đảm bảo tốt cho quá trình nhận dạng, bảo quản và sử dụng.
'- Sử dụng lọ 30-100g để tiện cho quá trình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</si>
  <si>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thủy tinh phải đảm bảo tốt cho quá trình nhận dạng, bảo quản và sử dụng.
'- Sử dụng lọ 10-50g để tiện cho quá trình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</si>
  <si>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nhựa phải đảm bảo tốt cho quá trình nhận dạng, bảo quản và sử dụng.
- Hàng phải có nơi sản xuất, hạn sử dụng, mã hàng hóa, nguồn gốc xuất xứ .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</si>
  <si>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 Hóa chất đảm độ tinh khiết cho thí nghiệm thành công
'- Lọ đựng thủy tinh phải đảm bảo tốt cho quá trình nhận dạng, bảo quản và sử dụng.
'- Sử dụng lọ 10-50g để tiện cho quá trình bảo quản và sử dụng.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</si>
  <si>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- 50 g cho dễ sử dụng và bảo quản.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</si>
  <si>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hoặc 50 g cho dễ sử dụng và bảo quản.                                             
-  Hóa chất đảm độ tinh khiết cho thí nghiệm thành công.
- Hàng phải có nơi sản xuất, hạn sử dụng, mã hàng hóa, nguồn gốc xuất xứ.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</si>
  <si>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- 50 g cho dễ sử dụng và bảo quản.                                                    
- Hóa chất đảm độ tinh khiết cho thí nghiệm thành công.
- Hàng phải có nơi sản xuất, hạn sử dụng, mã hàng hóa, nguồn gốc xuất xứ. </t>
  </si>
  <si>
    <t xml:space="preserve">Hoá chất đựng trong lọ nhựa hoặc lọ thuỷ tinh có nắp kín đảm bảo an toàn. Trên lọ đều có tem nhãn được ghi đầy đủ các nội dung: tên hoá chất, công thức hoá học, trọng lượng, độ tinh khiết, cảnh báo nguy hiểm,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- 50 g cho dễ sử dụng và bảo quản, dùng lọ màu nâu đen.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</si>
  <si>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- 50 g cho dễ sử dụng và bảo quản.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</si>
  <si>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- 50 g cho dễ sử dụng và bảo quản.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</si>
  <si>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hoặc 50 g cho dễ sử dụng và bảo quản.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</si>
  <si>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thể tích,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 ml - 50 ml cho dễ sử dụng và bảo quản.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</si>
  <si>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khiết,cảnh báo nguy hiểm,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 Đóng lọ nhựa  10g - 50 g cho dễ sử dụng và bảo quản, dùng lọ màu nâu đen.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</si>
  <si>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cảnh báo nguy hiểm,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- 50 g cho dễ sử dụng và bảo quản, dùng lọ màu nâu đen.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</si>
  <si>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- 50 g cho dễ sử dụng và bảo quản, dùng lọ màu nâu đen.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</si>
  <si>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thể tích, nồng độ, độ tinh khiết, cảnh báo nguy hiểm,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10 - 50 ml cho dễ sử dụng và bảo quản, dùng lọ màu nâu đen.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</si>
  <si>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  Đóng lọ nhựa  10g - 50 g cho dễ sử dụng và bảo quản, dùng lọ màu nâu đen.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</si>
  <si>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thể tích, độ tinh khiết, cảnh báo cháy, nổ,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100 - 200 ml cho dễ sử dụng và bảo quản.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</si>
  <si>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50 - 100 g cho dễ sử dụng và bảo quản.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</si>
  <si>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thể tích, độ tinh khiết, cảnh báo cháy, nổ,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100 - 200 ml cho dễ sử dụng và bảo quản.                                             
-  Hóa chất đảm độ tinh khiết cho thí nghiệm thành công.
- Hàng phải có nơi sản xuất, hạn sử dụng, mã hàng hóa, nguồn gốc xuất xứ .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</si>
  <si>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'Dây dài 20cm - 30cm được đựng trong túi nilon dày,  kín, không bục; dây phanh được cuộn tròn, màu trắng xám, không han gỉ.
Dây phanh đảm bảo chất lượng cho thí nghiệm thành công.
Hàng phải có nơi sản xuất, mã hàng hóa, nguồn gốc xuất xứ .</t>
  </si>
  <si>
    <t xml:space="preserve">Hoá chất đựng trong lọ nhựa hoặc lọ thuỷ tinh có nắp kín đảm bảo an toàn. Trên lọ đều có tem nhãn được ghi đầy đủ các nội dung: tên hoá chất, công thức hoá học, trọng lượng, độ tinh khiết, cảnh báo cháy, nổ,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20g - 50 g cho dễ sử dụng và bảo quản. 
- Hóa chất đảm độ tinh khiết cho thí nghiệm thành công.
- Hàng phải có nơi sản xuất, hạn sử dụng, mã hàng hóa, nguồn gốc xuất xứ .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</si>
  <si>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cho thí nghiệm thành công.
Hóa chất được đựng trong lọ nhựa có nắp kín đảm bảo an toàn.
Chia thành các lọ nhỏ khối lượng 10g - 50g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</si>
  <si>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được đựng trong lọ nhựa có nắp kín đảm bảo an toàn, không xuất hiện sự chảy rữa, đổi màu.
Chia thành các lọ nhỏ khối lượng 10g - 50g cho dễ sử dụng và bảo quản.
Hàng phải có nơi sản xuất, mã hàng hóa, nguồn gốc xuất xứ.</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</si>
  <si>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được đựng trong lọ thủy tinh tối màu có nắp kín đảm bảo an toàn trong quá trình vận chuyển và sử dụng.
Chia thành các lọ nhỏ dung tích 10ml - 20ml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</si>
  <si>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được đựng trong lọ nhựa có nắp kín đảm bảo an toàn, không xuất hiện sự chảy rữa, đổi màu.
Chia thành các lọ nhỏ khối lượng 20g - 50g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</si>
  <si>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được đựng trong lọ thủy tinh tối màu có nắp kín đảm bảo an toàn trong quá trình vận chuyển và sử dụng.
Chia thành các lọ nhỏ dung tích 20ml - 50ml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</si>
  <si>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được đựng trong lọ thủy tinh tối màu có nắp kín đảm bảo an toàn trong quá trình vận chuyển và sử dụng.
Chia thành các lọ nhỏ dung tích 10ml - 50ml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</si>
  <si>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không đổi màu, chảy rữa.
Hóa chất được đựng trong lọ thủy tinh tối màu có nắp kín đảm bảo an toàn trong quá trình vận chuyển và sử dụng. 
Chia thành các lọ nhỏ khối lượng 20g - 50g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</si>
  <si>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đựng trong lọ thủy tinh có nắp kín đảm bảo an toàn khi vận chuyển và sử dụng.
Chia thành các lọ nhỏ dung tích 10ml - 50ml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</si>
  <si>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đựng trong lọ thủy tinh có nắp kín đảm bảo an toàn khi vận chuyển và sử dụng.
Chia thành các lọ nhỏ dung tích 20ml - 50ml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</si>
  <si>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đựng trong lọ nhựa có nắp kín đảm bảo an toàn, dạng tinh thể, không màu, không chảy rữa.
Chia thành các lọ nhỏ khối lượng 10g - 20g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</si>
  <si>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không chuyển màu, chảy rữa.
Hóa chất đựng trong lọ nhựa có nắp kín đảm bảo an toàn khi vận chuyển và sử dụng. 
Chia thành các lọ nhỏ khối lượng 10g - 20g cho dễ sử dụng và bảo quản.
Hàng phải có nơi sản xuất, mã hàng hóa, nguồn gốc xuất xứ .</t>
  </si>
  <si>
    <t xml:space="preserve">-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đựng trong lọ thủy tinh có nắp kín đảm bảo an toàn khi vận chuyển và sử dụng. 
Chia thành các lọ nhỏ dung tích 20ml - 50ml cho dễ sử dụng và bảo quản.
Hàng phải có nơi sản xuất, mã hàng hóa, nguồn gốc xuất xứ .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</si>
  <si>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đựng trong lọ thủy tinh có nắp kín đảm bảo an toàn khi vận chuyển và sử dụng. 
Chia thành các lọ nhỏ dung tích 20ml - 50ml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</si>
  <si>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đựng trong lọ nhựa có nắp kín đảm bảo an toàn dạng tinh thể, không chuyển màu, không chảy rữa.
Chia thành các lọ nhỏ khối lượng 10g - 50g cho dễ sử dụng và bảo quản.
Hàng phải có nơi sản xuất, mã hàng hóa, nguồn gốc xuất xứ .</t>
  </si>
  <si>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Hóa chất đảm bảo chất lượng, độ tinh khiết cho thí nghiệm thành công.
Hóa chất đựng trong lọ nhựa có nắp kín đảm bảo an toàn, dạng tinh thể, không chuyển màu, không chảy rữa.
Chia thành các lọ nhỏ khối lượng 20g hoặc 50g cho dễ sử dụng và bảo quản.
Hàng phải có nơi sản xuất, mã hàng hóa, nguồn gốc xuất xứ .</t>
  </si>
  <si>
    <t xml:space="preserve">Thủy tinh trung tính, chịu nhiệt, Ф16 x160mm, bo miệng, đảm bảo độ bền cơ học. </t>
  </si>
  <si>
    <t>Bằng nhựa hoặc bằng gỗ hai tầng, chịu được hóa chất, có kích thước (180x110x56) mm.</t>
  </si>
  <si>
    <t>Loại thông dụng, có tiêu chuẩn kỹ thuật tối thiểu: độ phóng đại 40-1600 lần; Chỉ số phóng đại vật kính (4x, 10x, 40x, 100x); Chỉ số phóng đại thị kính (10x, 16x); Khoảng điều chỉnh thô và điều chỉnh tinh đồng trục; Có hệ thống điện và đèn đi kèm. Vùng điều chỉnh bàn di mẫu có độ chính xác 0,1mm. (Có thể trang bị từ 01 đến 2 cái kết nối với thiết bị ngoại vi ). Kính hiển vi điện tử, loại 2 mắt kính. Có kèm theo bộ vệ sinh kính, bảo hành, bảo dưỡng định kì (6 tháng/lần hoặc 1 năm/lần)</t>
  </si>
  <si>
    <t>Làm bằng thép không gỉ, cắt được tất cả các loại mô (mô cứng, mô mềm), lát cắt mỏng, đều.</t>
  </si>
  <si>
    <t>Bằng thủy tinh, có kích thước 25.4 x 76.2mm (1" x 3"), độ dày 1mm - 1.2 mm.</t>
  </si>
  <si>
    <t>Bằng thủy tinh, trong suốt, không màu, có khả năng chịu hóa chất cao. Kích thước 18 x 18mm hoặc 22 x 22mm.</t>
  </si>
  <si>
    <t>Bằng inox, bề mặt bóng, nhẵn nhụi, dài 148mm.</t>
  </si>
  <si>
    <t>Bằng thủy tinh, độ trong suốt cao, dày dặn, có nắp đậy.  Kích thước 90 x 15 mm.</t>
  </si>
  <si>
    <t>Bằng inox không gỉ, dài 15cm.</t>
  </si>
  <si>
    <t>Loại thông dụng, 10ml, bằng thủy tinh, chia vạch, có quả bóp</t>
  </si>
  <si>
    <t>Gồm 1 kéo to, 1 kéo nhỏ, 1 bộ dao mổ, 1 panh, 1 dùi, 1 mũi mác, 1 bộ đinh ghim, khay mổ (tấm kê ghim vật mổ bằng cao su hoặc nến); chất liệu không gỉ</t>
  </si>
  <si>
    <t>Bình nhựa thông dụng, có chia vạch, dung tích 500ml.</t>
  </si>
  <si>
    <t>Bằng nhựa, loại 3 ml, có vạch chia đến 0,5 ml, loại nhựa trong</t>
  </si>
  <si>
    <t>Bằng thủy tinh, đường kính từ 90mm đến 150mm.</t>
  </si>
  <si>
    <t>Bằng gỗ, chắc chắn, dài khoảng 15cm đến 18cm.</t>
  </si>
  <si>
    <t>Bằng cao su, 1 van 60ml.</t>
  </si>
  <si>
    <t>Độ chính xác 0,1 đến 0,01g. Khả năng cân tối đa 240 gam; cân điện tử</t>
  </si>
  <si>
    <t>- Công suất cất nước 4 lít/h.
- Chất lượng nước đầu ra: Độ pH: 5.5-6.5; Độ dẫn điện: &lt; 2.5 µS/cm.
- Có chế độ tự ngắt khi quá nhiệt hoặc mất nguồn nước vào.
- Máy được thiết kế để trên bàn thí nghiệm hoặc treo tường.
- Giá đỡ/Hộp bảo vệ bằng kim loại có sơn tĩnh điện chống gỉ sét.
- Nguồn điện 220V/240V-50Hz-3kW
- 01 can nhựa trắng chứa nước cất, thể tích 30l.            - Có bảo hành ít nhất 2 năm.</t>
  </si>
  <si>
    <t>Đáp ứng các yêu cầu bảo quản chất lượng của kính hiển vi; hệ roong làm kín cho phép cửa kín hoàn toàn khi đóng, có quạt hút hoàn lưu không khí trong tủ; có đèn tiệt trùng UV chiếu đủ các ngăn, tủ được chia ngăn và thay đổi được khoảng cách giữa các ngăn khi cần thiết.</t>
  </si>
  <si>
    <t>Khoảng đo PH: 0 -14PH
Khoảng nhiệt độ đo: 0 – 60 độ C.
Độ chính xác: 0.1PH (25 độ C)
Tốc độ phản ứng: &lt; 1 phút.</t>
  </si>
  <si>
    <t xml:space="preserve"> Điện áp hoạt động 3,3V đến 5V; kích thước PCB: 3cm x 1,6cm</t>
  </si>
  <si>
    <t>Mô hình 3D mô phỏng cấu tạo của tế bào động vật và thực vật với các thành phần cấu tạo cơ bản, và một số đặc điểm cấu trúc liên quan đến chức năng của một số bào quan. Chất liệu bằng nhựa, mô hình to, dễ quan sát, thể hiện rõ ràng tất cả các bào quan trong tế bào động vật và tế bào thực vật; được gắn trên giá, được bảo hành từ 6-12 tháng.</t>
  </si>
  <si>
    <t xml:space="preserve">Mô tả cấu tạo của tim, cấu trúc bên trong, bên ngoài của tim. Mô hình cấu tạo có thể tháo lắp được từng bộ phận của tim (tâm thất trái, tâm thất phải, tâm nhĩ trái, tâm nhĩ phải, hiển thị hệ thống mạch máu, van, bộ phận phát xung thần kinh).
Chất liệu PVC, tỉ lệ kích thước 5:1 so với thực tế. Kích thước 30cmx20cmx29cm, có thể tháo lắp rời. Có giá đỡ và được bảo hành.
</t>
  </si>
  <si>
    <t>Mô hình mô tả cấu trúc của DNA có thể tháo lắp. Chiều cao 600mm, chiều rộng 200mm, có thể tháo rời các bộ phận, có chất liệu PVC hoặc tương đương. Có thể tháo lắp rời từng thành phần của một nucleotide.</t>
  </si>
  <si>
    <t xml:space="preserve">Bộ thí nghiệm gồm:
- Cốc thủy tinh 100 ml. Có chia vạch, trong suốt.
</t>
  </si>
  <si>
    <t>SỞ giáo dục sót. Đã có trong TBDC nên không đề xuất mua.</t>
  </si>
  <si>
    <t xml:space="preserve">Bộ thí nghiệm gồm:
- Tiêu bản các giai đoạn của quá trình nguyên phân (Tiêu bản cố định, rõ nét nhìn thấy được các giai đoạn của quá trình nguyên phân ở hành tây, hành ta);
- Tiêu bản các giai đoạn của quá trình giảm phân (Tiêu bản cố định, rõ nét nhìn thấy được các giai đoạn của quá trình, giảm phân ở châu chấu, hoa hành.
</t>
  </si>
  <si>
    <t xml:space="preserve">Bộ thí nghiệm gồm:
- Tủ sấy (01 cái), loại thông dụng trong phòng thí nghiệm. Dải nhiệt độ từ 10-250 độ C,  có giá đỡ dễ dàng điều chỉnh và làm bằng thép không gỉ. Dung tích trung bình.
- Cốc thủy tinh 100 ml, có chia vạch, trong suốt.  Bình thủy tinh 2L có nắp đậy, trong suốt.(Loại thông dụng).
- Cốc thủy tinh 100 ml có nắp đậy, trong suốt (Loại thông dụng);
- Khay inox (200 x 270)mm, chất liệu không gỉ (Loại thông dụng);
- Bát inox miệng 300mm, chất liệu không gỉ (Loại thông dụng);
- Ống đong 500 ml, trong suốt, bằng thủy tinh (Loại thông dụng)
</t>
  </si>
  <si>
    <t xml:space="preserve">Bộ thiết bị gồm:
- Thước nhựa loại thông dụng, 300mm
</t>
  </si>
  <si>
    <t>Bộ thiết bị gồm:
- Giấy clorua coban (1 hộp );
- Nút cao su; Dao nhỏ.</t>
  </si>
  <si>
    <t xml:space="preserve">Bộ thiết bị gồm:
- Phễu: Thủy tinh, đường kính miệng phễu từ 80 - 90 mm, cuống phễu dài khoảng 65 mm.
- Bình tam giác, loại thủy tinh trung tính, chịu nhiệt, dung tích 100 ml, độ chia nhỏ nhất 20ml, đường kính miệng 20mm. Đảm bảo độ bền cơ học.
- Thước nhựa; 
- Ống mao quản chấm sắc ký. Loại 1+2+3+4+5 µl, dài 125mm, có vạch mức.
- Giấy sắc kí bản mỏng. Kích cỡ bản có sẵn (200 x 200 mm; 100 x 200 mm và 50 x 200 mm;
- Bút chỉ 2B.
</t>
  </si>
  <si>
    <t xml:space="preserve">Bộ thiết bị gồm:
- Lưới thép không gỉ: (Lưới bằng inox hoặc thép không gỉ, kích thước khoảng (100x10)mm, bo cạnh, chắc chắn.);
- Kiềng 3 chân: Chất liệu Inox Ф5mm, uốn tròn, đường kính 100mm, có chân cao 105 mm, chân có nút nhựa.
</t>
  </si>
  <si>
    <t xml:space="preserve">Bộ thiết bị gồm:
- Cảm biến oxygen hòa tan;
- Đèn điện hoặc đèn pin (để làm nguồn sáng ).
</t>
  </si>
  <si>
    <t xml:space="preserve">Bộ thiết bị gồm:
- Nút cao su không khoan lỗ, kích thước phù hợp với miệng của thiết bị thí nghiệm.
- Nút thủy tinh có khoan 2 lỗ vừa khít với Ống thủy tinh hình chữ U;
- Phễu thủy tinh thân dài, có kích thước phù hợp với lỗ trên nút cao su. </t>
  </si>
  <si>
    <t xml:space="preserve">*Máy đo huyết áp cơ:
- Đồng hồ chuẩn có vạch chia từ 20 ~300mmHg
- Độ chính xác ± 3mmHg
- Hệ thống ống dẫn khí, quả bóp bằng chất liệu cao su chống oxy hoá có độ bền cao
- Vòng bít làm bằng chất liệu vải có độ bền cao
- Hệ thống dây dẫn khí bằng cao su cao cấp chống oxy hoá.
- Đồng hồ áp lực hiển thị áp xuất chuẩn (không bị lệch điểm không)                                                                                       *Máy đo huyết áp điện tử: Máy đo huyết áp điện tử: Chất liệu: nhựa;  Huyết áp : ± 3 mmHg; Nhịp tim : ± 5%
</t>
  </si>
  <si>
    <t>Bộ thiết bị gồm:
- Máy kích điện.</t>
  </si>
  <si>
    <t xml:space="preserve">Bộ thí nghiệm gồm:
- Phễu (Loại thông dụng); bằng thủy tinh
- Lưới lọc hoặc vải màn (Loại thông dụng).
</t>
  </si>
  <si>
    <t xml:space="preserve">Bộ thí nghiệm gồm:
- Tiêu bản đột biến NST (Tiêu bản cố định một số dạng đột biến NST). Tiêu bản quan sát được rõ dạng đột biến NST.
</t>
  </si>
  <si>
    <t xml:space="preserve">Bộ thiết bị gồm:
- Ống nhòm: Ống nhòm hai mắt 16×32 nhỏ, với tiêu cự 135mm, độ phóng đại tối đa lên đến 16 lần, đường kính 32mm.
- Thước đo: Thước mét, thước cuộn hoặc máy đo khoảng cách laser
- Dây dù: Dây dù loại có đường kính nhỏ;
- Khung hình vuông (buồng đếm): Trong khung chia ô bàn cờ 2cmx2cm bằng dây thép.
</t>
  </si>
  <si>
    <t xml:space="preserve">Bộ thiết bị gồm:
- Cảm biến carbon dioxide;
- Nhiệt kế đo chất lỏng; độ chính xác dao động 1 độ C
- Nhiệt ẩm kế điện tử.
</t>
  </si>
  <si>
    <t xml:space="preserve">Thuốc thử Lugol (150ml) 
Sodium hydroxide NaOH (100g)
CuSO4 (50g)
Thuốc thử Benedic (300ml) 
</t>
  </si>
  <si>
    <t xml:space="preserve">Thuốc nhuộm Fuchsine (100ml)
Thuốc nhuộm xanh methylene (100ml) 
Dung dịch KI (100ml)
Dầu soi kính (100ml)
</t>
  </si>
  <si>
    <t xml:space="preserve">
NaCl (500g)
Tinh bột biến tính (50g) 
Hydrochloride acid HCl (50ml) 
NaHCO3 (20g)
Thuốc thử lugol (100ml)
Thuốc nhuộm xanh Methylene (100ml)</t>
  </si>
  <si>
    <t xml:space="preserve">
Thuốc nhuộm Schiff (100ml) 
Acetic acid (100ml) 
Hydrochloride acid HCl (50ml) 
Thuốc nhuộm carmine (100ml) 
Thuốc nhuộm orcein (100ml)</t>
  </si>
  <si>
    <t xml:space="preserve">Thuốc nhuộm Fuchsin (100ml)
Thuốc nhuộm xanh methylene (100ml)
</t>
  </si>
  <si>
    <t>n-Hecxan (200ml) 
Etylacetale (200ml)
Potasium iodine KI (200 ml)
Coban Clorua CoCl2 (500ml) 
NaCl 0.9% (2000 ml)</t>
  </si>
  <si>
    <t xml:space="preserve">
Chất tẩy rửa (nước rửa bát chén) (100ml)
</t>
  </si>
  <si>
    <t>Video (dạng hoạt hình) mô tả các giai đoạn của quá trình truyền tin giữa các tế bào trong cơ thể (tiếp nhận, truyền tin, đáp ứng). Các video/clip có thời lượng không quá 3 phút, độ phân giải HD (tối thiểu 1280x720), hình ảnh và âm thanh rõ nét, có thuyết minh (hoặc phụ đề) bằng tiếng việt.</t>
  </si>
  <si>
    <t>Video mô tả một số biểu hiện của cây do thiếu khoáng (thiếu nitrogen, phosphorus, potasium,..). Các video/clip có thời lượng không quá 3 phút, độ phân giải HD (tối thiểu 1280x720), hình ảnh và âm thanh rõ nét, có thuyết minh (hoặc phụ đề) bằng tiếng việt.</t>
  </si>
  <si>
    <t>Video mô tả cấu tạo của hệ mạch (tĩnh mạch, động mạch, mao mạch). Vận động của máu trong hệ mạch. Hiển thị rõ chuyển động của tế bào hồng cầu. Các video/clip có thời lượng không quá 3 phút, độ phân giải HD (tối thiểu 1280x720), hình ảnh và âm thanh rõ nét, có thuyết minh (hoặc phụ đề) bằng tiếng việt.</t>
  </si>
  <si>
    <t>Video biểu diễn cơ chế duy trì điều hòa nội môi (Có thể biểu diễn cơ chế cân bằng nồng độ glucose trong máu hoặc điều hòa thân nhiệt). Các video/clip có thời lượng không quá 3 phút, độ phân giải HD (tối thiểu 1280x720), hình ảnh và âm thanh rõ nét, có thuyết minh (hoặc phụ đề) bằng tiếng việt.</t>
  </si>
  <si>
    <t>Video mô tả được cấu tạo synapse và quá trình truyền tin qua synapse. Các video/clip có thời lượng không quá 3 phút, độ phân giải HD (tối thiểu 1280x720), hình ảnh và âm thanh rõ nét, có thuyết minh (hoặc phụ đề) bằng tiếng việt.</t>
  </si>
  <si>
    <t>Video mô tả cơ chế phản xạ không điều kiện. (có thể mô phỏng phản xạ của khớp gối khi chịu tác động của lực). Các video/clip có thời lượng không quá 3 phút, độ phân giải HD (tối thiểu 1280x720), hình ảnh và âm thanh rõ nét, có thuyết minh (hoặc phụ đề) bằng tiếng việt.</t>
  </si>
  <si>
    <t>Video mô tả quá trình phát triển của con người từ hợp tử đến cơ thể trưởng thành.Các video/clip có thời lượng không quá 3 phút, độ phân giải HD (tối thiểu 1280x720), hình ảnh và âm thanh rõ nét, có thuyết minh (hoặc phụ đề) bằng tiếng việt.</t>
  </si>
  <si>
    <t>Video mô tả quá trình sinh sản hữu tính ở người từ khi hình thành giao tử đến lúc thụ tinh, hình thành hợp tử, phôi thai và sự đẻ.Các video/clip có thời lượng không quá 3 phút, độ phân giải HD (tối thiểu 1280x720), hình ảnh và âm thanh rõ nét, có thuyết minh (hoặc phụ đề) bằng tiếng việt.</t>
  </si>
  <si>
    <t>Video mô tả quá trình sinh trưởng và phát triển ở động vật (biến thái hoàn toàn, biến thái không hoàn toàn).Các video/clip có thời lượng không quá 3 phút, độ phân giải HD (tối thiểu 1280x720), hình ảnh và âm thanh rõ nét, có thuyết minh (hoặc phụ đề) bằng tiếng việt.</t>
  </si>
  <si>
    <t>Video mô tả một số tập tính của động vật (Ví dụ: tập tính sinh sản, tập tính đánh dấu lãnh thổ,…)Các video/clip có thời lượng không quá 3 phút, độ phân giải HD (tối thiểu 1280x720), hình ảnh và âm thanh rõ nét, có thuyết minh (hoặc phụ đề) bằng tiếng việt.</t>
  </si>
  <si>
    <t>Video mô tả quá trình sinh sản ở thực vật có hoa bắt đầu từ quá trình hình thành túi phôi, hạt phấn, thụ phấn, thụ tinh, hình thành hạt và quả.Các video/clip có thời lượng không quá 3 phút, độ phân giải HD (tối thiểu 1280x720), hình ảnh và âm thanh rõ nét, có thuyết minh (hoặc phụ đề) bằng tiếng việt.</t>
  </si>
  <si>
    <t>Video mô tả vòng đời ở thực vật có hoa (Hạt, nảy mầm, cây con, cây trưởng thành, ra hoa, kết trái).Các video/clip có thời lượng không quá 3 phút, độ phân giải HD (tối thiểu 1280x720), hình ảnh và âm thanh rõ nét, có thuyết minh (hoặc phụ đề) bằng tiếng việt.</t>
  </si>
  <si>
    <t>Sơ đồ thể hiện được các bước của quy trình sản xuất chất chuyển hóa thứ cấp trong công nghệ nuôi cấy tế bào thực vật. Màu sắc đẹp và rõ nét. Ghi chú: Các tranh có kích thước (1020x720)mm, dung sai 10mmm, in offset 4 màu trên giấy couche có định lượng 200g/m2, cán láng OPP mờ.</t>
  </si>
  <si>
    <t>Sơ đồ mô tả quy trình của công nghệ tế bào thực vật trong vi nhân giống cây trồng. Màu sắc đẹp và rõ nét. Ghi chú: Các tranh có kích thước (1020x720)mm, dung sai 10mmm, in offset 4 màu trên giấy couche có định lượng 200g/m2, cán láng OPP mờ.</t>
  </si>
  <si>
    <t>Sơ đồ mô tả các bước của quy trình nuôi cấy mô tế bào động vật. Màu sắc đẹp và rõ nét.Ghi chú: Các tranh có kích thước (1020x720)mm, dung sai 10mmm, in offset 4 màu trên giấy couche có định lượng 200g/m2, cán láng OPP mờ.</t>
  </si>
  <si>
    <t>Sơ đồ mô tả các bước của quy trình sản xuất enzyme từ động vật, thực vật và vi sinh vật. Màu sắc đẹp và rõ nét.Ghi chú: Các tranh có kích thước (1020x720)mm, dung sai 10mmm, in offset 4 màu trên giấy couche có định lượng 200g/m2, cán láng OPP mờ.</t>
  </si>
  <si>
    <t>Sơ đồ mô tả các bước để tạo dòng DNA tái tổ hợp. Màu sắc đẹp và rõ nét.Ghi chú: Các tranh có kích thước (1020x720)mm, dung sai 10mmm, in offset 4 màu trên giấy couche có định lượng 200g/m2, cán láng OPP mờ.</t>
  </si>
  <si>
    <t>Sơ đồ mô tả quá trình phân giải các hợp chất trong xử lí môi trường bằng công nghệ vi sinh: phân giải hiếu khí, kị khí, lên men. Màu sắc đẹp và rõ nét. Ghi chú: Các tranh có kích thước (1020x720)mm, dung sai 10mmm, in offset 4 màu trên giấy couche có định lượng 200g/m2, cán láng OPP mờ.</t>
  </si>
  <si>
    <t>Sơ đồ mô hình thủy canh theo hướng phát triển nông nghiệp sạch (Ví dụ: Trồng rau thủy canh theo công nghệ Isarel,...). Màu sắc đẹp và rõ nét. Ghi chú: Các tranh có kích thước (1020x720)mm, dung sai 10mmm, in offset 4 màu trên giấy couche có định lượng 200g/m2, cán láng OPP mờ.</t>
  </si>
  <si>
    <t>Sơ đồ mô tả các bước trong quy trình công nghệ gene ở thực vật và động vật. Màu sắc đẹp và rõ nét. Ghi chú: Các tranh có kích thước (1020x720)mm, dung sai 10mmm, in offset 4 màu trên giấy couche có định lượng 200g/m2, cán láng OPP mờ.</t>
  </si>
  <si>
    <t xml:space="preserve">Bộ thiết bị gồm:
- Cân điện tử: Cân kỹ thuật, độ chính xác đến 0,01g. Khả năng cân tối đa 240g.
- Thước nhựa
</t>
  </si>
  <si>
    <t>Một số loại phân bón (N, K, P) thông dụng</t>
  </si>
  <si>
    <t>Video mô tả thành tựu, quy trình, triển vọng công nghệ tế bào thực vật (ví dụ: công nghệ nuôi cấy mô tế bào thực vật, vi nhân giống cây trồng, sản xuất hạt nhân tạo,...);.các video/clip có thời lượng không quá 3 phút, độ phân giải HD (tối thiểu 1280x720), hình ảnh và âm thanh rõ nét, có thuyết minh (hoặc phụ đề) bằng tiếng việt.</t>
  </si>
  <si>
    <t>Video mô tả thành tựu, quy trình, triển vọng công nghệ tế bào động vật (ví dụ: sản xuất vaccine, sản xuất kháng thể đơn dòng,...). ;.các video/clip có thời lượng không quá 3 phút, độ phân giải HD (tối thiểu 1280x720), hình ảnh và âm thanh rõ nét, có thuyết minh (hoặc phụ đề) bằng tiếng việt.</t>
  </si>
  <si>
    <t>Video mô tả về quy trình tạo tế bào gốc ở người hoặc ở thực vật. ;.các video/clip có thời lượng không quá 3 phút, độ phân giải HD (tối thiểu 1280x720), hình ảnh và âm thanh rõ nét, có thuyết minh (hoặc phụ đề) bằng tiếng việt.</t>
  </si>
  <si>
    <t>Video mô tả về cơ sở khoa học và quy trình công nghệ sản xuất enzyme (ví dụ: sản xuất enzyme tái tổ hợp, ứng dụng enzyme trong công nghệ thực phẩm, trong y - dược học, trong kĩ thuật di truyền,).;.các video/clip có thời lượng không quá 3 phút, độ phân giải HD (tối thiểu 1280x720), hình ảnh và âm thanh rõ nét, có thuyết minh (hoặc phụ đề) bằng tiếng việt.</t>
  </si>
  <si>
    <t>Video mô tả về công nghệ thu hồi khí sinh học (biogas) ;.các video/clip có thời lượng không quá 3 phút, độ phân giải HD (tối thiểu 1280x720), hình ảnh và âm thanh rõ nét, có thuyết minh (hoặc phụ đề) bằng tiếng việt.</t>
  </si>
  <si>
    <t>Video về công nghệ ứng dụng vi sinh vật trong xử lí môi trường: môi trường đất, nước, chất thải rắn. ;.các video/clip có thời lượng không quá 3 phút, độ phân giải HD (tối thiểu 1280x720), hình ảnh và âm thanh rõ nét, có thuyết minh (hoặc phụ đề) bằng tiếng việt.</t>
  </si>
  <si>
    <t xml:space="preserve">Video về biện pháp kĩ thuật sử dụng dinh dưỡng khoáng nhằm tạo nền nông nghiệp sạch.
Một số loại phân bón (N, K, P). ;.các video/clip có thời lượng không quá 3 phút, độ phân giải HD (tối thiểu 1280x720), hình ảnh và âm thanh rõ nét, có thuyết minh (hoặc phụ đề) bằng tiếng việt.
</t>
  </si>
  <si>
    <t>Video mô tả về tác nhân gây bệnh, cách lây truyền, hậu quả, biện pháp phòng tránh của một số dịch bệnh phổ biến ở người (cúm, tả, sốt xuất huyết, AIDS, Covid 19...). ;.các video/clip có thời lượng không quá 3 phút, độ phân giải HD (tối thiểu 1280x720), hình ảnh và âm thanh rõ nét, có thuyết minh (hoặc phụ đề) bằng tiếng việt.</t>
  </si>
  <si>
    <t>Video mô tả về nguyên nhân, tác hại, biện pháp phòng và điều trị ngộ độc thực phẩm;.các video/clip có thời lượng không quá 3 phút, độ phân giải HD (tối thiểu 1280x720), hình ảnh và âm thanh rõ nét, có thuyết minh (hoặc phụ đề) bằng tiếng việt.</t>
  </si>
  <si>
    <t>Video mô tả quy trình sản xuất thực phẩm an toàn;.các video/clip có thời lượng không quá 3 phút, độ phân giải HD (tối thiểu 1280x720), hình ảnh và âm thanh rõ nét, có thuyết minh (hoặc phụ đề) bằng tiếng việt</t>
  </si>
  <si>
    <t>Video mô tả nguyên lí của phương pháp tách chiết DNA từ tế bào và nguyên tắc ứng dụng sinh học phân tử trong thực tiễn. Các video/clip có thời lượng không quá 3 phút, độ phân giải HD (tối thiểu 1280x720), hình ảnh và âm thanh rõ nét, có thuyết minh (hoặc phụ đề) bằng tiếng việt.</t>
  </si>
  <si>
    <t>Video mô tả về quá trình, cơ chế tạo ra một sản phẩm ứng dụng công nghệ gene và triển vọng trong tương lai (ví dụ: công nghệ tạo ra vaccine, tạo chế phẩm sinh học). Các video/clip có thời lượng không quá 3 phút, độ phân giải HD (tối thiểu 1280x720), hình ảnh và âm thanh rõ nét, có thuyết minh (hoặc phụ đề) bằng tiếng việt.</t>
  </si>
  <si>
    <t>Video mô tả về cơ sở và vai trò của một số biện pháp kiểm soát sinh học như: sử dụng thuốc trừ sâu bằng công nghệ vi sinh, dùng các loài thiên địch. Các video/clip có thời lượng không quá 3 phút, độ phân giải HD (tối thiểu 1280x720), hình ảnh và âm thanh rõ nét, có thuyết minh (hoặc phụ đề) bằng tiếng việt.</t>
  </si>
  <si>
    <t>Video mô tả về giá trị của sinh thái nhân văn trong việc phát triển bền vững (Ví dụ: ảnh hưởng của xây dựng đập hồ thủy điện đến sự phát triển của nông thôn, miền núi; phục hồi suy thoái vùng trung du; quản lý rừng ngập mặn; cách thiết kế một đô thị xanh). Các video/clip có thời lượng không quá 3 phút, độ phân giải HD (tối thiểu 1280x720), hình ảnh và âm thanh rõ nét, có thuyết minh (hoặc phụ đề) bằng tiếng việt.</t>
  </si>
  <si>
    <t>Bộ vật liệu cơ khí gồm:
- Tấm nhựa Formex (khổ A3, dày 3 và 5mm), số lượng 10 tấm mỗi loại;
- Tấm nhựa Acrylic (A4, trong suốt, dày 3mm), số lượng 10 tấm;
- Thanh keo nhiệt (đường kính 10mm), số lượng 10 thanh;
- Vít ren và đai ốc M3,100 cái;
- Vít gỗ các loại, 100 cái;
- Mũi khoan (đường kính 3mm), 5 mũi;
- Bánh xe (đường kính 65mm, trục 5mm), 10 cái;
- Hộp đựng dụng cụ làm bằng vật liệu nhựa cứng có độ bền cao, có tay xách, kích thước: (430x230x200)mm.</t>
  </si>
  <si>
    <t xml:space="preserve">Bộ dụng cụ cơ khí gồm:
- Thước lá (dài 300mm);
- Thước cặp cơ (vật liệu: hợp kim thép, kích thước: 150mm, thang đo từ 0 đến 150mm; dung sai: 0,02mm);
- Đầu vạch dấu (vật liệu: hợp kim thép HSS Độ cứng HRC58°~65; kích thước: 130mm, đường kính lỗ: 13mm);
- Thước đo góc (vật liệu: thép không gỉ; Khoảng đo: 0-180°/145mm; Độ chia: 1°, Độ chính xác: +/- 20');
- Thước đo mặt phẳng (loại thông dụng);
- Dao dọc giấy (loại thông dụng);
- Dao cắt nhựa Acrylic (loại thông dụng);
- Ê tô nhỏ (Kích thước tổng thể 195x163mm; Ngàm mở rộng tối đa: 50mm; Vật liệu: Gang, thép);
- Dũa (dẹt, tròn)-mỗi loại một chiếc;
- Cưa tay (vật liệu thép không gỉ, cán làm bằng nhựa hoặc bằng gỗ, lưỡi cưa làm bằng thép hợp kim carbon, chiều dài lưỡi cưa và tay cầm: 300mm);
- Tuốc nơ vít mũi dẹt (cán làm bằng vật liệu cách điện, phần thân làm bằng vật liệu thép không gỉ, chiều dài: 250mm);
- Tuốc nơ vít bốn cạnh (Cán làm bằng vật liệu cách điện, mũi và thân tròn làm bằng thép không gỉ, chiều dài: 250mm);
- Mỏ lết cỡ nhỏ (vật liệu hợp kim thép cứng không gỉ, chiều dài 200mm);
- Kìm mỏ vuông (mũi kìm làm bằng thép hợp kim cứng không gỉ, phần tay cầm làm bằng vật liệu cách điện, kích thước chiều dài: 180mm);
- Búa cỡ nhỏ (Đầu búa làm bằng hợp kim cứng, cán búa làm bằng vật liệu cách điện chống trượt, chiều dài búa: 320mm);
- Súng bắn keo (loại 10mm, công suất 60W).
</t>
  </si>
  <si>
    <t>Bộ thiết bị cơ khí cỡ nhỏ gồm:
- Máy in 3D cỡ nhỏ (Công nghệ in: FDM, Độ phân giải layer: 0,05~0,3mm, Đường kính đầu in: 0,4mm/1,75MM, Vật liệu in: PLA, ABS, Kích thước làm việc tối đa: (200x200x180)mm, Kết nối: Thẻ SD, Cổng USB);
- Khoan điện cầm tay (sử dụng pin) 03 chiếc.
- Khoan điện cầm tay (sử dụng pin) 03 chiếc.
 Loại sản phẩm: Khoan động lực; Nguồn cấp điện: Dùng pin; Thông tin pin: Pin Li-ion 12V; Loại động cơ: Có chổi than; Đầu kẹp mũi khoan: Tối đa 10 mm; Tiện ích: Đèn chiếu sáng Vòng điều chỉnh lực xoắn Chế độ đảo chiều; Kích thước – Trọng lượng: Cao 19.2 cm - Ngang 19.5 cm - Nặng 1.3 kg</t>
  </si>
  <si>
    <t>Bộ vật liệu điện gồm:
- Pin lithium (loại 3.7V, 1200 maH), 9 cục;
- Đế pin Lithium (loại đế ba), 03 cái;
- Dây điện màu đen, màu đỏ (đường kính 0.3mm), 20 m cho mỗi màu;
- Dây kẹp cá sấu 2 đầu (dài 300mm), 30 sợi;
- Gen co nhiệt (đường kính 2 và 3mm), mỗi loại 2m;
- Băng dính cách điện 05 cuộn;
- Phíp đồng một mặt (A4, dày 1,2mm), 5 tấm;
- Muối FeCl3, 500g;
- Thiếc hàn cuộn (loại 100 g), 03 cuộn;
- Nhựa thông 300g;
- Hộp đựng dụng cụ làm bằng vật liệu nhựa cứng có độ bền cao, có tay xách, kích thước: (430x230x200)mm.</t>
  </si>
  <si>
    <t>Bộ dụng cụ điện gồm:
- Sạc pin Lithium (khay sạc đôi, dòng sạc 600mA);
- Đồng hồ vạn năng số (Độ phân giải hiển thị: 12.000 chữ số, Dải đo điện áp AC/DC/AC rms: 0 - 1000V; Sai số cơ bản: 0,5%, Dải đo dòng điện AC/DC: 0 - 10A; Sai số cơ bản: 1,5%, Tần số đo đến 1 MHz, Dải đo điện trở: 0-40 MΩ);
- Bút thử điện (loại thông dụng);
- Kìm tuốt dây điện (đầu kìm làm bằng hợp kim thép không gỉ, cán làm bằng vật liệu cách điện, Kích thước dây tuốt: 0.6; 0.8; 1.0, 1.3; 1.6; 2.0; 2.6mm, Kích thước chiều dài: 180x60mm);
- Kìm mỏ nhọn (đầu kim làm bằng hợp kim thép không gỉ, cán làm bằng vật liệu cách điện);
- Kìm cắt (đầu kìm làm bằng hợp kim thép không gỉ, cán làm bằng vật liệu cách điện, Kích thước: (150x55x15)mm;
- Mỏ hàn thiếc (AC 220V, 60W), kèm đế mỏ hàn (loại thông dụng);
- Hộp đựng dụng cụ làm bằng vật liệu nhựa cứng có độ bền cao, có tay xách, kích thước: (430x230x200)mm.</t>
  </si>
  <si>
    <t>Bộ dụng cụ đo gồm;
- Bộ thu thập dữ liệu: sử dụng để thu thập, hiển thị, xử lý và lưu trữ kết quả của các cảm biến tương thích trong danh mục. Có các cổng kết nối với các cảm biến và các cổng USB, SD để xuất dữ liệu. Được tích hợp màn hình màu, cảm ứng để trực tiếp hiển thị kết quả từ các cảm biến. Phần mềm tự động nhận dạng và hiển thị tên, loại cảm biến. Có thể kết nối với máy tính lưu trữ, phân tích và trình chiếu dữ liệu. Được tích hợp các công cụ để phân tích dữ liệu.
- Cảm biến đo nồng độ khí C02 (thang đo: 0 ~ 50.000ppm, độ phân giải: 1ppm; độ chính xác: ±10%);
- Cảm biến đo Lượng Oxi hòa tan trong nước (thang đo: 0 đến 20mg/L, độ chính xác: ±2%);
- Cảm biến đo Nồng độ khí Oxi trong không khí (thang đo: 0 đến 27%, độ chính xác ±1% trên toàn thang đo, nhiệt độ hoạt động: -20 ~ 50oC, độ ẩm hoạt động: 0 ~ 99%);
- Cảm biến đo Nhiệt độ (thang đo từ -20°c đến 120°C, độ phân giải ±0.03°C);
- Cảm biến đo Độ ẩm (khoảng đo: 0 đến 100%, độ chính xác: ±3%);
- Cảm biến đo Nồng độ mặn (thang đo: 0ppt ~ 50ppt, độ phân giải: ±0.1ppt, độ chính xác: ±1% trên toàn thang đo);
- Cảm biến đo Độ pH (Thang đo: 0-14pH, độ phân giải: ±0,01pH, nhiệt độ hoạt động: 5-60°C);
- Cảm biến đo Cường độ âm thanh (tùy chọn 2 thang đo: 40 - 100 dBA hoặc 80 - 130 dBA, độ chính xác: ±0.1 dBA trên toàn thang đo);
- Cảm biến đo Áp suất khí (thang đo: 0 đến 250kPa, độ phân giải: ±0.1kPa trên toàn thang đo).
- Hộp đựng dụng cụ làm bằng vật liệu nhựa cứng có độ bền cao, có tay xách, kích thước: (430x230x200)mm</t>
  </si>
  <si>
    <t>Bộ dụng cụ bao gồm:
- Mô đun hạ áp DC-DC (2A, 4 - 36 V);
- Mô đun cảm biến: nhiệt độ (đầu ra số, độ chính xác: ± 0,5oC), độ ẩm (đầu ra số, độ chính xác: ± 2% RH), ánh sáng (đầu ra tương tự và số, sử dụng quang trở), khí gas (đầu ra tương tự và số), chuyển động (đầu ra số, góc quét: 120 độ), khoảng cách (đầu ra số, công nghệ siêu âm);
- Nút ấn 4 chân, kích thước (6x6x5)mm;
- Bảng mạch lập trình vi điều khiển mã nguồn mở (loại thông dụng); 
- Mô đun giao tiếp: Bluetooth (2.0, giao tiếp: serial port, tần số: 2,4 GHz), RFID (tần số sóng mang: 13,56 MHz, giao tiếp: SPI), Wifi (2,4 GHz, hỗ trợ chuẩn 802.11 b/g/n, hỗ trợ bảo mật: WPA/WPA2, giao tiếp: Micro USB);
- Thiết bị chấp hành: Động cơ điện 1 chiều (9-12V, 0,2A, 150-300 vòng/phút), Động cơ servo (4,8V, tốc độ: 0,1s/600), Động cơ bước (12-24V, bước góc: 1,80, kích thước: 42x42x41,5mm), còi báo (5V, tần số âm thanh: 2,5 KHz);
- Mô đun chức năng: Mạch cầu H (5-24V, 2A), Điều khiển động cơ bước (giải điện áp hoạt động 8- 45V, dòng điện: 1,5 A), rơ le (12V);
- Linh, phụ kiện: board test (150x55mm), dây dupont (loại thông dụng), linh kiện điện tử (điện trở, tụ điện các loại, transistor, LED, diode, công tắc các loại).
- Hộp đựng dụng cụ làm bằng vật liệu nhựa cứng có độ bền cao, có tay xách, kích thước (430x230x200)mm</t>
  </si>
  <si>
    <t>Điện áp vào 220V- 50Hz Điện áp ra:
- Điện áp xoay chiều (5A): (3, 6, 9,12,15, 24) V.
- Điện áp một chiều (3 A): điều chỉnh từ 0 đến 24 V.
Có đồng hồ chỉ thị điện áp ra; có mạch đóng ngắt và bảo vệ quá dòng, đảm bảo an toàn về độ cách điện và độ bền điện trong quá trình sử dụng.</t>
  </si>
  <si>
    <t>Thể hiện hệ thống xây dựng hình chiếu phối cảnh của ngôi nhà cấp 4 (bao gồm mặt phẳng vật thể, mặt tranh, điểm nhìn, mặt phẳng tầm mắt, đường chân trời); Tranh có kích thước (790x540)mm, dung sai 10mm, in offset 4 màu trên giấy couche có định lượng 200g/m2, cán láng OPP mờ.</t>
  </si>
  <si>
    <t>Bản vẽ thể hiện hình chiếu đứng, hình chiếu bằng, hình chiếu cạnh, hình cắt của chi tiết giá đỡ hình chữ V với thông số cơ bản như khung tên, hình biểu diễn, kích thước và yêu cầu kĩ thuật. Tranh có kích thước (790x540)mm, dung sai 10mm, in offset 4 màu trên giấy couche có định lượng 200g/m2, cán láng OPP mờ.</t>
  </si>
  <si>
    <t>Bản vẽ thể hiện hình chiếu đứng, hình chiếu bằng, hình chiếu cạnh bản vẽ lắp của Bộ giá đỡ (bao gồm 02 giá đỡ hình chữ V, 01 tấm đỡ và 04 Vít M6x24 với các thông số kĩ thuật kèm theo); Tranh có kích thước (790x540)mm, dung sai 10mm, in offset 4 màu trên giấy couche có định lượng 200g/m2, cán láng OPP mờ.</t>
  </si>
  <si>
    <t>Bản vẽ thể hiện kích thước, hình dạng cấu tạo của ngôi nhà 2 tầng, trên bản vẽ thể hiện mặt đứng phía trước của ngôi nhà, mặt bằng tầng 1, mặt bằng tầng 2 và hình chiếu phối cảnh của ngôi nhà với những kí hiệu theo quy ước và thông số kĩ thuật; Tranh có kích thước (790x540)mm, dung sai 10mm, in offset 4 màu trên giấy couche có định lượng 200g/m2, cán láng OPP mờ.</t>
  </si>
  <si>
    <t>Thể hiện sơ đồ cấu tạo và nguyên lý làm việc của hệ thống truyền lực trên ô tô như vị trí đặt của hệ thống truyền lực trên ô tô bao gồm động cơ, li hợp, hộp số, truyền lực các đăng, truyền lực chính và bộ vi sai, bánh xe chủ động. Tranh có kích thước (790x540)mm, dung sai 10mm, in offset 4 màu trên giấy couche có định lượng 200g/m2, cán láng OPP mờ.</t>
  </si>
  <si>
    <t>Thể hiện sơ đồ cấu tạo và nguyên lý hoạt động của động cơ xăng 4 kỳ và động cơ xăng 2 kỳ. Tranh có kích thước (790x540)mm, dung sai 10mm, in offset 4 màu trên giấy couche có định lượng 200g/m2, cán láng OPP mờ.</t>
  </si>
  <si>
    <t>Bộ tranh gồm 2 tờ: mỗi tờ mô tả sơ đồ cấu tạo, nguyên lý làm việc của: (1) Hệ thống bôi trơn; (2) Hệ thống làm mát động cơ trên ô tô; Tranh có kích thước (790x540)mm, dung sai 10mm, in offset 4 màu trên giấy couche có định lượng 200g/m2, cán láng OPP mờ.</t>
  </si>
  <si>
    <t>Minh họa sơ đồ nguyên lý của mạch khuếch đại và sơ đồ khối nguyên lý của các mạch điều chế, mạch giải điều chế của điện tử tương tự. Tranh có kích thước (790x540)mm, dung sai 10mm, in offset 4 màu trên giấy couche có định lượng 200g/m2, cán láng OPP mờ.</t>
  </si>
  <si>
    <t>Minh họa sơ đồ mạch xử lý tín hiệu thuộc mạch tổ hợp và mạch dãy trong điện tử số. Tranh có kích thước (790x540)mm, dung sai 10mm, in offset 4 màu trên giấy couche có định lượng 200g/m2, cán láng OPP mờ.</t>
  </si>
  <si>
    <t>Bộ thực hành lắp mạch điện đơn giản bao gồm:
- Bảng điện: chất liệu nhựa, khoan lỗ, kích thước (200x300)mm;
- Aptomat: loại 2 tiếp điểm, 250V-10A;
- Công tắc đơn: 2 cái, chất liệu nhựa, kích thước (35x50)mm;
- Công tắc đảo chiều: 2 cái, chất liệu nhựa, kích thước 35x50mm;
- Ổ cắm điện: ổ cắm đôi, 250V-10A;
- Bóng đèn: loại búp LED 25W - 220V;
- Dây điện nối: 3m;
- Hộp bảo vệ: làm bằng vật liệu nhựa cứng có độ bền cao, có tay xách, kích thước phù hợp.</t>
  </si>
  <si>
    <t>Bộ thực hành lắp ráp mạch điện tử bao gồm:
- Điện trở than: 100Ω; 1kΩ; 470Ω; 4,7kΩ; 2,2kΩ; 330kΩ; 180Ω; 5,6kΩ, công suất 0.25W, sai số 5%, hiển thị trị số bằng vạch màu.
- Điện trở kim loại: 100Ω, 470Ω, 1kΩ, 4,7kΩ, 10kΩ, 33kΩ, 47kΩ, 100kΩ, 330kΩ, 470kΩ, công suất 1W, sai số 10%, hiển thị trị số bằng số.
- Điện trở sứ: 10Ω - 5W, 1Ω - 10W, 10Ω -10w, 15Ω - 10W, 20Ω - 10W, 22Ω - 10W, sai số 5%, hiển thị trị số bằng số.
- Tụ xoay: một số loại tụ xoay có dải từ 10 pF đến 120 pF.
- Tụ giấy: một số loại tụ giấy có dải từ 500 pF đến 50pF. 
- Tụ gốm: 0,01µF, 0,1µF, 0,22µF, 2,2µF sai số 5% - 10%, hiển thị trị số bằng số.
- Tụ hóa: 1000µF - 25V, 100µF - 16V, sai số 5% - 10%, hiển thị trị số bằng số.
- Chiết áp: loại màng than, loại tinh chỉnh, công suất 1W
- Loa: 3 cái, loại công suất 1W 
- Đèn LED: 5 cái loại 5V
- Lõi ferit điện áp đầu vào 220V, điện áp đầu ra 12V, có cường độ dòng điện 1A.
- Tirixto: loại thông dụng NEC2P4M hoặc tương đương.
- Triac: loại BTA 06-600 hoặc tương đương.
- Diac: loại DB 3 hoặc tương đương.
- Tran zi to: mỗi loại 1 cái: C828; A 546; H1061; A671 hoặc tương đương.
- IC: loại IC 74xx, 78xx; 79xx; hoặc tương đương.
- Bo mạch thử: kích thước (150x55)mm
- Hộp bảo vệ: làm bằng vật liệu nhựa cứng có độ bền cao, có tay xách, kích thước phù hợp.</t>
  </si>
  <si>
    <t>Giới thiệu các phương pháp gia công cơ khí bao gồm:
- Các phương pháp gia công không phôi: Đúc, rèn, dập nóng, dập nguội, cán, kéo, ép, hàn, gia công áp lực...;
- Các phương pháp gia công cắt gọt: tiện, phay, bào, khoan, mài...</t>
  </si>
  <si>
    <t xml:space="preserve">Giới thiệu, mô tả nội dung của máy tự động, người máy công nghiệp, dây chuyền sản xuất tự động có sử dụng Robot công nghiệp và ứng dụng công nghệ cao. </t>
  </si>
  <si>
    <t>Video giới thiệu công nghệ tự động hóa trong nuôi dưỡng, chăm sóc, phòng trừ bệnh, thu hoạch sản phẩm và vệ sinh chuồng trại, xử lý chất thải trong chăn nuôi bò hoặc chăn gà. Video/clip có thời lượng không quá 3 phút. Hình ảnh và âm thanh rõ nét, độ phân giải HD (tối thiểu 1280x720), có thuyết minh (hoặc phụ đề) bằng tiếng Việt; Thiết kế trên đĩa CD hoặc VCD và file mềm;  Video/clip phải có bản quyền.</t>
  </si>
  <si>
    <t>Bộ máy tính để bàn:
- Chip CPU: tối thiểu i7 thế hệ thứ 12 (bộ nhớ đệm ≥18M Cache, ≥2.50 GHz) 
- Ổ cứng: SSD ≥ 512GB chuẩn M.2 PCIe NVME
- Ram: ≥ 32GB DDR4-2666MHz
- VGA: Onboard hoặc card rời, Intel UHD Graphics hoặc tương đương;
- Cổng kết nối 
* Mặt sau: tối thiểu gồm: 2 x USB 3.2; 1 x LAN (RJ45); 1 x HDMI; 1 x Microphone; 1 x Line-in; 1 x Display port; 1 x Line-out; 2 x USB 2.0;
* Mặt trước: tối thiểu gồm: 1 x Headphone; 1 x Microphone; 2 x USB 3.2; 2 x USB 2.0
- Hệ điều hành: Windows 10 home bản quyền trở lên.
- Màn hình: ≥ 23 inch; 1600x900; 200cd/m 2; 5ms; Cổng kết nối màn hình HDMI/ Display port/DVI phù hợp với case máy tính (có cáp kết nối kèm theo)
- Bàn phím: Kích thước: Full size; Dây cắm: USB
- Chuột: Cảm biến: Quang học; Số lượng nút: 3 nút; Bánh xe cuộn: Quang học; Dây cắm: USB
- Tai nghe: Kiểu tai chụp, có micro
- Webcam: USB2.0, MIC, HD 720p
-   Quản lý, kết nối tất cả máy tính và các thiết bị ngoại vi trong phòng máy; Kết nối được Internet</t>
  </si>
  <si>
    <t xml:space="preserve">Switch: TL-SG1016D
Chuẩn và Giao thức IEEE 802.3i, IEEE 802.3u, IEEE 802.3ab , IEEE 802.3x
Giao diện 16x cổng RJ45 10/100/1000 Mbps
(Tự động thỏa thuận/MDI tự động/MDIX)
Mạng Media 10BASE-T: loại UTP cáp 3, 4, 5 (tối đa 100m)
100BASE-TX/1000BASE-T: loại UTP hoặc cáp ở trên 5, 5e (tối đa 100m)
Bộ cấp nguồn 100-240VAC, 50/60Hz
Điện năng tiêu thụ Tối đa: 9.26W (220V/50Hz)
Kích thước ( R x D x C ) 11.6*7.1*1.7 in. (294*180*44 mm)
Tiêu thụ điện tối đa 9.26W(220V/50Hz)
Max Heat Dissipation 31.60BTU/h
HIỆU SUẤT
Switching Capacity 32Gbps
Tốc độ chuyển gói 23.8Mpps
Bảng địa chỉ MAC 8K
Khung Jumbo 10KB
Công nghệ Xanh Có
</t>
  </si>
  <si>
    <t xml:space="preserve"> 1. Switch TP-Link 24Port 10/100Mbps; 24 cổng RJ45 10/100M. Hỗ trợ MAC address self-learning và auto MDI/MDIX. Thiết kế vỏ bằng kim loại, thép chuẩn 13-inch.
2. Dây cáp mạng: Hỗ trợ chuẩn Gigabit Ethernet. Vỏ dây được bọc dày 0.025 inch được làm từ nhựa PVC cao cấp, dây dẫn bên trong được bảo vệ bởi một lớp vỏ bọc chống thấm và cách điện giảm thiểu ảnh hưởng tiêu cực của thời tiết và cho tuổi thọ cực lâu. 
Thỏa tất cả các yêu cầu của Gigabit Ethernet(IEEE 802.3ab).
Băng thông hỗ trợ tới 600 MHz. Đọ dài dây tối thiếu: 200m
3. Router kết nội Internet: tối thiểu có Tốc độ: 574 Mbps (băng tần 2.4GHz)1201 Mbps (băng tần 5GHz); Băng tần: 2.4GHz &amp; 5GHz; Số ăng-ten: 4 ăng ten ngoài; Truy cập tối đa: 30 user; Mật độ phủ sóng (bán kính): 15 - 20 m; Các cổng kết nối: 3 x LAN1 x WAN1 cổng USB 2.0; Nút bấm hỗ trợ: Nút Mở/Tắt nguồn1 nút WPS1 nút Reset.</t>
  </si>
  <si>
    <t>- Tủ tối thiểu có 2 cánh mở sắt
- Có tối thiểu 3 đợt di động chia khoang dài để lưu trữ;
- Chất liệu bằng sắt sơn tĩnh điện hoặc vật liệu có độ bền tương đương;
- Cửa có khóa; 
- Kích thước tối thiểu: Rộng 1000 x Sâu 450 x Cao 1830 mm; dày  ≥1,5mm</t>
  </si>
  <si>
    <t>- Độ phân giải tối thiểu: 600x600dpi. 
- Tốc độ in tối thiểu: 10trang/phút.
- In 2 mặt tự động: Có
- Tự động đảo mặt: Có
- Khổ giấy: A4, A5, A6, Legal
- Bộ nhớ: ≥ 8MB
- Cổng kết nối: Tối thiểu có USB</t>
  </si>
  <si>
    <t>Điều hòa nhiệt độ:
- Loại máy 1 chiều có Inverter
- Công suất làm lạnh: ≥24.000 BTU
- Có điều khiển từ xa</t>
  </si>
  <si>
    <t>Ổ cứng di động: 
- Dung lượng: ≥1Tb;
- Tốc độ quay: 7200rpm hoặc tương đương.
- Kích thước: 2.5 Inch hoặc nhỏ hơn;
- Chuẩn giao tiếp: USB3.0 hoặc cao hơn.</t>
  </si>
  <si>
    <t>Gồm bộ tuốc nơ vít các loại, kìm bấm dây mạng RJ45, RJ11, bút thử điện, đồng hồ đo điện đa năng</t>
  </si>
  <si>
    <t>- Công suất hút: ≥460W;
- Công nghệ hút xoáy Cyclonic hoặc tương đương;
- Dung tích hộp chứa bụi: ≥1.6 lít
- Chức năng: Điều chỉnh sức hút bụi, dây điện có thể thu gọn, có Bánh xe.
- Phụ kiện: Các loại đầu hút: đầu hút khe, hút sàn.</t>
  </si>
  <si>
    <t>Dung lượng: 1000VA/600W.
– Hệ số công suất: 0.6.
– Điện áp vào: 165 ~ 280VAC
– Tần số nguồn vào: 50Hz ± 5Hz, 60Hz ± 5Hz.
– Điện áp ra khi chạy battery: 230VAC +/-5%.
– Tần số nguồn ra khi chạy battery: 50Hz ± 5Hz, 60Hz ± 5Hz.
– UPS có cầu trì chống quá tải.
– Thời gian sạc: 8 giờ.
– Ổ cắm chuẩn Universal.
– Phụ kiện: User manual
– Thời gian lưu điện: 9 phút (50% công suất).</t>
  </si>
  <si>
    <t>Dùng cho học sinh thực hành, loại thông dụng
Tiêu Chuẩn IEEE802.3/u/x
Cổng Kết Nối 9 cổng Fast Ethernet
Công Suất Chuyển Đổi 1.8Gbps
Tốc Độ Chuyển Tiếp Gói Tin - 10Mbps: 14880pps&lt;br&gt; - 100Mbps: 148800pps
Nguồn DC 9-12V (Adapter AC 100-240V 50/60Hz)
Tính Năng - Hỗ trợ tự học địa chỉ MAC có thể lưu trữ 2000 địa chỉ MAC, MDI / MDIX tự động&lt;br&gt; - Bộ đệm 1024KB, giúp đảm bảo truyền phát mượt mà&lt;br&gt; - Cài đặt VLAN tag dễ dàng
  - Chống sét lên tới 6kV</t>
  </si>
  <si>
    <t>Tranh gồm 2 tờ, nội dung phản ảnh sơ đồ: 
 - Các chủ thể kinh tế cơ bản tham gia trong nền kinh tế: 
 + Người sản xuất (gồm các nhà sản xuất, đầu tư, kinh doanh hàng hóa, dịch vụ); 
 + Người tiêu dùng (những người mua hàng hóa, dịch vụ trên thị trường đề thỏa mãn nhu cầu tiêu dùng); 
 + Các chủ thể trung gian trong thị trường (những cá nhân, tổ chức đảm nhiệm vai trò cầu nối giữa các chủ thể sản xuất, tiêu dùng hàng hóa, dịch vụ trên thị trường); 
 + Nhà nước. 
 - Vai trò của các chủ thể tham gia thị trường (trong đó Nhà nước đặt ở vị trí trung tâm): 
 + Người sản xuất (người trực tiếp tạo ra của cái vật chất, sản phẩm cho xã hội để phục vụ tiêu dùng);
 + Người tiêu dùng (là động lực quan trọng của sự phát triển sản xuất, ảnh hưởng trực tiếp tới sản xuất); 
 + Các chủ thể trung gian trong thị trường (kết nối, thông tin trong các quan hệ mua, bán); 
 + Nhà nước (vai trò quản lý nhà nước về kinh tế đồng thời thực hiệnn nhũng biện pháp để khắc phục những khuyết tật của thị trường).
 Tranh có kích thước (790x1090) mm, in offset 4 màu trên giấy couche đỉnh lượng 200g/m2, cán láng OPP mờ (có thể thay thế bằng tranh/ ảnh điện tử).Tranh có kích thước (720 x 1020)mm, in offset 4 màu trên giấy couche định lượng 200g/m2, cán láng OPP mờ.</t>
  </si>
  <si>
    <t>Tranh gồm 1 tờ, nội dung phản ánh sơ đồ các loại hình thị trường cơ bản gồm: 
 - Căn cứ theo đối tượng trao đổi, mua bán cụ thể, có: thị trường hàng hóa, thị trường dịch vụ; 
 - Căn cứ vào phạm vi các quan hệ, có : thị trường trong nước, thị trường thế giới; 
 - Căn cứ vào vai trò của các yếu tố được trao đổi, mua bán, có: thị trường tư liệu tiêu dùng; thị trường tư liệu sản xuất; 
 - Căn cứ vào tính chất và cơ chế vận hành có: thị trường tự do; thị trường có điều tiết; thị trường cạnh tranh hoàn hảo, thị trường cạnh tranh không hoàn hảo (độc quyền).
 Tranh có kích thước (790x1090) mm, in offset 4 màu trên giấy couche định lượng 200g/m2, cán láng OPP mờ (có thể thay thế bằng tranh/ ảnh điện tử).Tranh có kích thước (790x1090)mm, dung sai 10mm, in offset 4 màu trên giấy couché có định lượng 200g/m2, cán OPP mờ.</t>
  </si>
  <si>
    <t>Tranh gồm 1 tờ, có hình rõ nét, đẹp, màu sắc rõ minh hoạ sơ đồ một số loại thuế phổ biến: 
 - Thuế trực thu: Thuế thu nhập doanh nghiệp;
 - Thuế thu nhập cá nhân; Thuế sử dụng đất; 
 - Thuế gián thu: Thuế giá trị gia tăng; Thuế tiêu thụ đặc biệt; Thuế xuất nhập khẩu; Thuế tài nguyên; Thuế môn bài.
Tranh có kích thước (790x1090) mm, in offset 4 màu trên giấy couche định lượng 200g/m2, cán láng OPP mờ.</t>
  </si>
  <si>
    <t>Tranh gồm 2 tờ, nội dung thể hiện qua sơ đồ:- Một số loại hình bảo hiểm cơ bản gồm:+ Các loại hình bảo hiểm bắt buộc: Bảo hiểm xã hội; Bảo hiểm tai nạn lao động, Bệnh nghề nghiệp; Bảo hiểm y tế; Bảo hiểm thất nghiệp;+ Các loại hình bảo hiểm thương mại: Bảo hiểm phi nhân thọ; Bảo hiểm sức khoẻ; Bảo hiểm nhân thọ;- Một số chính sách An sinh xã hội cơ bản gồm 4 nhóm chính sách sau:+ Chính sách việc làm, đảm bảo thu nhập tối thiểu và giảm nghèo (tạo việc làm; tín dụng ưu đãi; hỗ trợ học nghề; hỗ trợ tìm việc làm; giảm nghèo);+ Bảo hiểm xã hội (Bảo hiểm xã hội bắt buộc; Bảo hiểm thất nghiệp; Bảo hiểm tự nguyện; Bảo hiểm y tế);+ Trợ giúp xã hội cho các nhóm đặc thù (Trợ giúp xã hội thường xuyên; Trợ giúp xã hội đột xuất; Chăm sóc nuôi dưỡng tại cộng đồng; Chăm sóc tại cơ sở thương binh xã hội);+ Dịch vụ xã hội cơ bản ( giáo dục; y tế; nhà ở; nước sạch; thông tin).
Tranh có kích thước (790x1090)mm, dung sai 10mm, in offset 4 màu trên giấy couché có định lượng 200g/m2, cán OPP mờ.</t>
  </si>
  <si>
    <t>Tranh gồm 1 tờ, có hình rõ nét, đẹp, màu sắc sinh động, thể hiện sơ đồ một số dịch vụ tín dụng cơ bản trong nền kinh tế và đặc điểm của chúng:
 - Tín dụng ngân hàng 
 + Là mối quan hệ vay mượn giữa ngân hàng và các cá nhân hay doanh nghiệp dưới dạng hợp đồng tín dụng; 
 + Chủ thể là Ngân hàng (trung gian giữa người cần vốn và người có vốn), các cá nhân hoặc doanh nghiệp). 
 - Tín dụng thương mại 
 + Là mối quan hệ vay mượn hàng hóa giữa những người kinh doanh sản xuất với nhau; 
 + Chủ thể là các doanh nghiệp với nhau và thường không có người trung gian).
 ranh có kích thước (790x1090)mm, dung sai 10mm, in offset 4 màu trên giấy couché có định lượng 200g/m2, cán OPP mờ.</t>
  </si>
  <si>
    <t>Tranh gồm 1 tờ có hình rẽ nét, đẹp, màu sắc sinh động, thể hiện cụ thể bằng sơ đồ tuần tự các bước lập kế hoạch tài chính cá nhân (theo chiều có mũi tên đi xuống):
 (1) Thiết lập mục tiêu cá nhân; 
 (2) Kiểm tra lại tình hình tài chính; 
 (3) Xác định thói quan chi tiêu; 
 (4) Dự tính các nguồn thu nhập; 
 (5) Xác định thời gian hoàn thành;
 (6) Lên chiến lược thực hiện mục tiêu;
 (7) Cam kết và thực hiện mục tiêu.
Tranh có kích thước (790x1090)mm, dung sai 10mm, in offset 4 màu trên giấy couché có định lượng 200g/m2, cán OPP mờ.</t>
  </si>
  <si>
    <t>Tranh gồm 1 tờ, nội dung tranh phản ánh rõ: 
 - Sơ đồ hệ thống chính trị ở Việt Nam; 
 - Sơ đồ tổ chức bộ máy nhà nước ở Việt Nam theo Hiến pháp 2013.
Tranh có kích thước (790x1090)mm, dung sai 10mm, in offset 4 màu trên giấy couché có định lượng 200g/m2, cán OPP mờ.</t>
  </si>
  <si>
    <t>Video/clip hình ảnh thực tế, minh họa nguyên tắc hoạt động của bộ máy Nhà nước CHXHCN Việt Nam.
 Video/clip có thời krợng không quá 3 phút, độ phân giải full HD (1920x1080), hình ảnh và âm thanh rõ nét, có thuyết minh (hoặc phụ đề) bằng tiếng Việt
 Video/ clip được tích hợp trong USB môn giáo dục kinh tế - pháp luật.
-Bao gồm 1 USB có 1 File Video Full HD được copy chống sao chép.                                                             
 - Đọc tốt trên các hệ điều hành cài trên máy tính PC, Laptop … và các thiết bị trình chiếu.</t>
  </si>
  <si>
    <t>Thiết bị không có trong các Thông tư 39, Thông tư 26</t>
  </si>
  <si>
    <t>Tranh gồm 1 tờ, có hình rõ nét, đẹp, màu sắc sinh động, minh hoạ bằng sơ đồ các nội dung sau: Các nguồn giúp tạo ý tưởng kinh doanh
 + Lợi thế nội tại (Đam mê; Hiểu biết; Khả năng huy động các nguồn lực)
 + Cơ hội bên ngoài (nhu cầu; nguồn cung ứng; sự cạnh tranh; vị trí triển khai; chính sách vĩ mô).
Tranh có kích thước (790x1090)mm, dung sai 10mm, in offset 4 màu trên giấy couché có định lượng 200g/m2, cán OPP mờ.</t>
  </si>
  <si>
    <t>Tranh gồm 2 tờ, có hình rõ nét, đẹp, màu sắc sinh động, minh hoạ bằng sơ đồ các nội dung sau:
 - Các loại hình lạm phát:
 + Lạm phát tự nhiên: (0-10%);
 + Lạm phát phi mã: 10- &lt;1000%;
 + Siêu lạm phát : &gt;1000%
 - Các loại hình thất nghiệp
 + Theo đặc trưng của người thất nghiệp: Thất nghiệp chia theo giới tính; Thất nghiệp theo lứa tuổi; Thất nghiệp chia theo vùng, lãnh thổ; Thất nghiệp chia theo ngành nghề;
 + Theo lí do thất nghiệp: thất nghiệp tự nguyện; thất nghiệp không tự nguyện; thất nghiệp trá hình;
 + Theo nguồn gốc thất nghiệp: thất nghiệp tạm thời; thất nghiệp có tính cơ cấu; thất nghiệp do thiếu cầu; thất nghiệp do yếu tố ngoài thị trường.
 Tranh có kích thước (790x1090)mm, dung sai 10mm, in offset 4 màu trên giấy couché có định lượng 200g/m2, cán OPP mờ.</t>
  </si>
  <si>
    <t>Tranh gồm 1 tờ, có hình rõ nét, đẹp, màu sắc sinh động, thể hiện bằng sơ đồ nội dung sau:
 - Vai trò của đạo đức kinh doanh: Điều chỉnh hành vi của các chủ thể kinh doanh; Chất lượng của doanh nghiệp; Làm hài lòng khách hàng; Sự vững mạnh của nền kinh tế quốc gia.
 - Các biểu hiện của đạo đức kinh doanh: Trách nhiệm; trung thực; nguyên tắc; tôn trọng con người; gắn kết các lợi ích.
 Tranh có kích thước (790x1090) mm, in offset 4 màu trên giấy couche định lượng 200g/m2, cán láng OPP mờ (có thể thay thế bằng tranh/ ảnh điện tử).Tranh có kích thước (790x1090)mm, dung sai 10mm, in offset 4 màu trên giấy couché có định lượng 200g/m2, cán OPP mờ.</t>
  </si>
  <si>
    <t>Tranh gồm 1 tờ, có hình rõ nét, đẹp, màu sắc sinh động, thể hiện bằng sơ đồ nội dung sau:- Các hình thức thực hiện trách nhiệm XH của doanh nghiệp:+ Trách nhiệm từ thiện ( đóng góp các nguồn lực cho cộng đồng; cải thiện chất lượng cuộc sống);+ Trách nhiệm đạo đức (làm điều đúng, chính đáng và công bằng; tránh gây hại cho con người và xã hội);+ Trách nhiệm pháp lí (tuân thủ pháp luật);+ Trách nhiệm kinh tế (đạt lợi nhuận; chất lượng, an toàn thực phẩm).
Tranh có kích thước (790x1090)mm, dung sai 10mm, in offset 4 màu trên giấy couché có định lượng 200g/m2, cán OPP mờ.</t>
  </si>
  <si>
    <t>Bộ học liệu điện tử được xây dựng theo Chương trình môn Lịch sử cấp THPT (CTGDPT 2018), có hệ thống học liệu điện tử (hình ảnh, bản đồ, sơ đồ, lược đồ, âm thanh, video, các câu hỏi, đề kiểm tra) đi kèm và được tổ chức, quản lý thành hệ thống thư viện điện tử, thuận lợi cho tra cứu và sử dụng. Bộ học liệu sử dụng được trên PC trong môi trường không kết nối internet. Phải đảm bảo tối thiểu các chức năng:
- Chức năng hỗ trợ soạn kế hoạch bài học (giáo án) điện tử;
- Chức năng hướng dẫn chuẩn bị bài giảng điện tử;
- Chức năng hướng dẫn, chuẩn bị và sử dụng học liệu điện tử (hình ảnh, bản đồ, sơ đồ, lược đồ, âm thanh);
- Chức năng hướng dẫn và chuẩn bị các bài tập;
- Chức năng hỗ trợ chuẩn bị công tác đánh giá.
Gồm 1 USB được copy chống sao chép. Hình ảnh và âm thanh rõ nét, phụ đề tiếng Việt, thuyết minh bằng tiếng Việt rõ ràng. Toàn bộ Video  môn Lịch Sử khối THPT có độ phân giải HD (tối thiểu 1280x720); Đọc tốt trên các hệ điều hành cài trên máy tính PC, Laptop … và các thiết bị trình chiếu.</t>
  </si>
  <si>
    <t xml:space="preserve"> - Lược đồ treo tường. Nội dung lược đồ thể hiện vị trí địa lí, điều kiện tự nhiên của các quốc gia cổ đại phương Đông và phương Tây (Ai Cập, Trung Hoa, Ấn Độ, Hy Lạp - La Mã);
- Đảm bảo tính khoa học, phản ánh đầy đủ các đối tượng có ảnh hưởng trực tiếp đến sự kiện, hiện tượng lịch sử trên lược đồ về màu sắc, kí hiệu, kích thước, phân bố, vị trí địa lí, địa danh;
Tỉ lệ 1:15.000.000; kích thước (720x1020)mm dung sai của kích thước là 10mm, in offset 4 màu trên giấy couche có định lượng 200g/m2, cán OPP mờ </t>
  </si>
  <si>
    <t xml:space="preserve">  - Lược đồ treo tường. Nội dung lược đồ thể hiện vị trí địa lí, điều kiện tự nhiên của các quốc gia Đông Nam Á cổ và phong kiến;
- Đảm bảo tính khoa học, phản ánh đầy đủ các đối tượng có ảnh hưởng trực tiếp đến sự kiện, hiện tượng lịch sử trên lược đồ về màu sắc, kí hiệu, kích thước, phân bố, vị trí địa lí, địa danh;
Tỉ lệ 1:15.000.000; kích thước (720x1020)mm dung sai của kích thước là 10mm, in offset 4 màu trên giấy couche có định lượng 200g/m2, cán OPP mờ </t>
  </si>
  <si>
    <t xml:space="preserve">  - Lược đồ treo tường. Nội dung lược đồ thể hiện sự phân bố và những nét cơ bản về các di sản văn hóa ở Việt Nam (Di sản được UNESCO công nhận);
- Lược đồ có kèm ảnh về các di sản văn hóa phi vật thể, di sản văn hóa vật thể, di sản thiên nhiên, di sản phức hợp;
- Đảm bảo tính khoa học, phản ánh đầy đủ các đối tượng có ảnh hưởng trực tiếp đến sự kiện, hiện tượng lịch sử trên lược đồ về màu sắc, kí hiệu, kích thước, phân bố, vị trí địa lí, địa danh. Thể hiện đầy đủ quần đảo Trường Sa và Hoàng Sa;
Tỉ lệ 1:15.000.000; kích thước (720x1020)mm,dung sai của kích thước là 10mm, in offset 4 màu trên giấy couche có định lượng 200g/m2, cán OPP mờ </t>
  </si>
  <si>
    <t>02 phim tài liệu có nội dung thể hiện một số hiện vật tiêu biểu của nền văn minh sông Hồng và văn minh Đại Việt:
- 01 phim giới thiệu hiện vật khảo cổ học Hoàng thành Thăng Long;
- 01 phim giới thiệu hiện vật gồm một số hiện vật như Trống đồng Đông Sơn, các công cụ khai hoang (rìu, dao), công cụ làm đất (lưỡi cày, mai, thuổng), công cụ gặt hái (liềm, nhíp, hái);
- 01 phim giới thiệu hiện vật gồm một số hiện vật như đầu rồng, lá đề hình rồng, phượng, gạch, ngói.
Video/clip/phim tư liệu được dàn dựng trên các phần mềm làm phim chuyên nghiệp có kịch bản khoa học, nội dung bám sát theo chương trình giáo dục phổ thông mới, đáp ứng yêu cầu của tất cả các bộ sách hiện hành, đúng chuẩn sư phạm với thời lượng không quá 3 phút, độ phân cao (4K hoặc full HD), sắc nét trên mọi thiết bị (Màn hình, máy chiếu, TV...), hình ảnh và âm thanh rõ nét, thuyết minh truyền cảm với chất giọng phổ thông (hoặc có phụ đề bằng tiếng Việt) phù hợp với tất cả các đối tượng sử dụng trên toàn quốc.. - USB được bảo mật dữ liệu, chống sao chép đựng trong giấy kiếng, cố định trên bìa bằng giấy couche (hoặc nhựa) in offset 4 màu.</t>
  </si>
  <si>
    <t>03 phim tài liệu có nội dung giới thiệu về thành tựu tiêu biểu của một số nền văn minh phương Đông:
- 01 phim giới thiệu về thành tựu của văn minh Ai Cập (chữ viết, khoa học tự nhiên, kiến trúc, điêu khắc);
- 01 phim giới thiệu về thành tựu của văn minh Trung Hoa (chữ viết, văn học nghệ thuật, sử học, khoa học tự nhiên, y học, thiên văn học, lịch pháp, tư tưởng);
- 01 phim giới thiệu về thành tựu của văn minh Ấn Độ (chữ viết, văn học nghệ thuật, khoa học tự nhiên, tư tưởng).
Bao gồm 1 USB có 1 File Video Full HD. Đọc tốt trên các hệ điều hành cài trên máy tính PC, Laptop … và các thiết bị trình chiếu. Có thời lượng không quá 3 phút. Hình ảnh và âm thanh rõ nét,độ phân giải full HD (1920x1080), có thuyết mình (hoặc phụ đề) bằng tiếng Việt;</t>
  </si>
  <si>
    <t>02 phim tài liệu có nội dung giới thiệu về thành tựu tiêu biểu của một số nền văn minh phương Tây:
- 01 phim giới thiệu về thành tựu của văn minh Hy Lạp-La Mã (chữ viết, thiên văn học, lịch pháp, văn học, nghệ thuật, khoa học tự nhiên, tư tưởng, thể thao);
- 01 phim giới thiệu về thành tựu của văn minh thời Phục Hưng (tư tưởng, văn học, nghệ thuật, khoa học kĩ thuật, thiên văn học).
Phim (tài liệu/tư liệu/mô phỏng) có thời lượng không quá 3 phút. Hình ảnh và âm thanh rõ nét,độ phân giải full HD (1920x1080), có thuyết mình (hoặc phụ đề) bằng tiếng Việt;</t>
  </si>
  <si>
    <t>02 phim tài liệu có nội dung giới thiệu về thành tựu của cuộc cách mạng công nghiệp lần thứ nhất:
- 01 phim giới thiệu những nét chính về bối cảnh lịch sử diễn ra Cách mạng công nghiệp lần thứ nhất (nửa sau thế kỉ XVIII - nửa đầu thế kỉ XIX);
- 01 phim giới thiệu thành tựu cơ bản của Cách mạng công nghiệp lần thứ nhất (phát minh và sử dụng máy hơi nước, động cơ đốt trong).
Phim (tài liệu/tư liệu/mô phỏng) có thời lượng không quá 3 phút. Hình ảnh và âm thanh rõ nét, độ phân giải full HD (1920x1080), có thuyết mình (hoặc phụ đề) bằng tiếng Việt;Phim tài liệu được tích hợp trong USB môn lịch sử</t>
  </si>
  <si>
    <t>02 phim tài liệu có nội dung giới thiệu về thành tựu của cuộc cách mạng công nghiệp lần thứ hai:
- 01 phim giới thiệu những nét chính về bối cảnh lịch sử diễn ra Cách mạng công nghiệp lần thứ hai (nửa sau thế kỉ XIX - đầu thế kỉ XX);
- 01 phim giới thiệu thành tựu cơ bản của Cách mạng công nghiệp lần thứ hai (sử dụng điện năng, động cơ điện gắn với quá trình điện khí hoá, sản xuất dây chuyền, sự phát triển của các ngành công nghiệp hóa chất, dầu mỏ, thép, điện lực, in ấn).
Phim (tài liệu/tư liệu/mô phỏng) có thời lượng không quá 3 phút. Hình ảnh và âm thanh rõ nét, độ phân giải full HD (1920x1080), có thuyết mình (hoặc phụ đề) bằng tiếng Việt;</t>
  </si>
  <si>
    <t>02 phim tài liệu có nội dung giới thiệu về thành tựu của cuộc cách mạng công nghiệp lần thứ ba:
- 01 phim giới thiệu những nét chính về bối cảnh lịch sử diễn ra Cách mạng công nghiệp lần thứ ba (nửa sau thế kỉ XX);
- 01 phim giới thiệu thành tựu cơ bản của Cách mạng công nghiệp lần thứ ba (tự động hoá dựa vào máy tính, sử dụng thiết bị điện tử, công nghệ thông tin, internet).
Mỗi phim có thời lượng không quá 3 phút, Hình ảnh và âm thanh rõ nét,độ phân giải full HD (1920x1080), có thuyết mình (hoặc phụ đề) bằng tiếng Việt;</t>
  </si>
  <si>
    <t>02 phim tài liệu có nội dung giới thiệu về thành tựu của cuộc cách mạng công nghiệp lần thứ tư:
- 01 phim giới thiệu những nét chính về bối cảnh lịch sử diễn ra Cách mạng công nghiệp lần thứ tư (những năm đầu thế kỉ XXI);
- 01 phim giới thiệu thành tựu cơ bản của Cách mạng công nghiệp lần thứ tư (sự phát triển kĩ thuật số, trí tuệ nhân tạo, công nghệ sinh học và sự phát triển của các công nghệ liên ngành, đa ngành).
Phim (tài liệu/tư liệu/mô phỏng) có thời lượng không quá 3 phút. Hình ảnh và âm thanh rõ nét,độ phân giảifull HD (1920x1080), có thuyết mình (hoặc phụ đề) bằng tiếng Việt;</t>
  </si>
  <si>
    <t>Phim gồm một số đoạn giới thiệu sơ lược cơ sở hình thành, thời kì phát triển và thành tựu tiêu biểu của văn minh Đông Nam Á (văn hóa, kiến trúc và điêu khắc).
Bao gồm 1 USB có 1 File Video Full HD được copy chống sao chép.Hai đoạn phim tài liệu thể hiện một số thành tựu văn minh Đông Nam Á: Barabodur (Indonesia), óc Eo (Việt Nam). Mỗi đoạn phim có thời lượng không quá 3 phút, hình ảnh và âm thanh rõ nét, phụ đề tiếng Việt, thuyết minh bằng tiếng Việt rõ ràng.Đọc tốt trên các hệ điều hành cài trên máy tính PC, Laptop … và các thiết bị trình chiếu.</t>
  </si>
  <si>
    <t>04 phim có nội dung giới thiệu về cơ sở hình thành và thành tựu tiêu biểu của các nền văn minh trên đất nước Việt Nam (trước năm 1858):
- 01 phim về cơ sở hình thành (điều kiện tự nhiên, cơ sở xã hội) và thành tựu tiêu biểu (đời sống vật chất, đời sống tinh thần, tổ chức xã hội, nhà nước) của văn minh sông Hồng;
- 01 phim về cơ sở hình thành và thành tựu (đời sống vật chất, đời sống tinh thần, tổ chức xã hội, nhà nước) của Văn minh Champa;
- 01 phim về cơ sở hình thành và thành tựu (đời sống vật chất, đời sống tinh thần, tổ chức xã hội, nhà nước) của Văn minh Phù Nam;
- 01 phim giới thiệu được cơ sở hình thành, quá trình phát triển và thành tựu cơ bản về (kinh tế, chính trị, tư tưởng, văn hóa, giáo dục, văn học, nghệ thuật) của văn minh Đại Việt.
Bao gồm 1 USB có 1 File Video Full HD.Đọc tốt trên các hệ điều hành cài trên máy tính PC, Laptop … và các thiết bị trình chiếu. có thời lượng không quá 3 phút. Hình ảnh và âm thanh rõ nét,độ phân giải full HD (1920x1080), có thuyết mình (hoặc phụ đề) bằng tiếng Việt;</t>
  </si>
  <si>
    <t>Phim gồm một số đoạn tư liệu giới thiệu nét chính về đời sống vật chất (sản xuất nông nghiệp, ngành nghề thủ công) và nêu được nét chính về đời sống tinh thần (sự đa dạng về văn hóa, lễ hội, phong tục, tập quán) của cộng đồng các dân tộc Việt Nam.
Bao gồm 1 USB có 1 File Video Full HD. Đọc tốt trên các hệ điều hành cài trên máy tính PC, Laptop … và các thiết bị trình chiếu. có thời lượng không quá 3 phút. Hình ảnh và âm thanh rõ nét,độ phân giải full HD (1920x1080), có thuyết mình (hoặc phụ đề) bằng tiếng Việt;</t>
  </si>
  <si>
    <t>04 Video/clip có nội dung về các loại hình Di sản văn hoá ở Việt Nam:
- 01 Video/clip giới thiệu những nét cơ bản về di sản văn hóa phi vật thể tiêu biểu (dân ca quan họ Bắc Ninh, ca trù, không gian văn hóa cồng chiêng Tây Nguyên, nhã nhạc cung đình Huế, đờn ca tài tử Nam Bộ);
- 01 Video/clip giới thiệu những nét cơ bản về di sản văn hóa vật thể tiêu biểu (trống đồng Đông Sơn, thành Cổ Loa, Hoàng thành Thăng Long, Văn Miếu- Quốc Tử Giám, Quảng trường Ba Đình và Di tích lịch sử Khu lưu niệm Chủ tịch Hồ Chí Minh, thành nhà Hồ, cố đô Huế, tháp Chăm).
- 01 Video/clip giới thiệu những nét cơ bản về di sản văn hóa thiên nhiên tiêu biểu (Cao nguyên đá Đồng Văn, Non nước Cao Bằng, Vịnh Hạ Long, vườn quốc gia Cát Tiên);
- 01 Video/clip giới thiệu những nét cơ bản về di sản văn hóa phức hợp tiêu biểu (Khu di tích - danh thắng Tràng An (Ninh Bình), khu di tích - danh thắng Yên Tử (Quảng Ninh).
Gồm 1 USB được copy. Video có độ phân giải HD (tối thiểu 1280x720); âm thanh rõ; hình ảnh đẹp, sinh động; phụ đề và thuyết minh bằng tiếng Việt phổ thông; thời lượng không quá 03 phút;Đọc tốt trên các hệ điều hành cài trên máy tính PC, Laptop … và các thiết bị trình chiếu. có thời lượng không quá 3 phút. Hình ảnh và âm thanh rõ nét,độ phân giải full HD (1920x1080), có thuyết mình (hoặc phụ đề) bằng tiếng Việt;</t>
  </si>
  <si>
    <t>03 phim có nội dung về chiến tranh bảo vệ Tổ quốc và chiến tranh giải phóng dân tộc trong lịch sử Việt Nam (trước Cách mạng tháng Tám năm 1945):
- 01 phim giới thiệu về bối cảnh lịch sử, diễn biến, kết quả của chiến thắng Bạch Đằng năm 938;
- 01 phim giới thiệu về bối cảnh lịch sử, diễn biến, kết quả của cuộc kháng chiến lần thứ ba chống xâm lược Nguyên (1287-1288);
- 01 phim giới thiệu về bối cảnh lịch sử, diễn biến, kết quả của khởi nghĩa Lam Sơn (1418 - 1427).
Bao gồm 1 USB có 1 File Video Full HD. Đọc tốt trên các hệ điều hành cài trên máy tính PC, Laptop … và các thiết bị trình chiếu.  có thời lượng không quá 3 phút. Hình ảnh và âm thanh rõ nét, độ phân giải full HD (1920x1080), có thuyết mình (hoặc phụ đề) bằng tiếng Việt;</t>
  </si>
  <si>
    <t>Phim gồm một số đoạn tư liệu về xác lập và thực thi chủ quyền biển đảo của Việt Nam ở Biển Đông.
Bao gồm 1 USB có 1 File Video Full HD. Đọc tốt trên các hệ điều hành cài trên máy tính PC, Laptop … và các thiết bị trình chiếu. có thời lượng không quá 3 phút. Hình ảnh và âm thanh rõ nét, độ phân giải full HD (1920x1080), có thuyết mình (hoặc phụ đề) bằng tiếng Việt;</t>
  </si>
  <si>
    <t>Video/clip gồm một số đoạn tư liệu giới thiệu sự ra đời và phát triển của ASEAN,
Bao gồm 1 USB có 1 File Video Full HD. Đọc tốt trên các hệ điều hành cài trên máy tính PC, Laptop … và các thiết bị trình chiếu. Video/clip có thời lượng không quá 3 phút, độ phân giải full HD (1920x1080), hình ảnh và âm thanh rõ nét, có thuyết minh (hoặc phụ đề)</t>
  </si>
  <si>
    <t xml:space="preserve"> - Nội dung tranh thể hiện cấu trúc của Trái Đất, gồm có: lớp vỏ Trái Đất, lớp Manti, nhân Trái Đất;
- Kích thước (1090x790)mm.dung sai 10mm, in offset 4 màu trên giấy couché có định lượng 200g/m2, cán OPP mờ.</t>
  </si>
  <si>
    <t>Nội dung tranh thể hiện các nội dung:
- Cấu tạo của vỏ Trái Đất ở lục địa và đại dương;
- Giới hạn của vỏ địa lí ở lục địa và đại dương. Giới hạn trên: phía dưới lớp ô zôn; giới hạn dưới: đáy vực thẳm ở đại dương và đáy lớp vỏ phong hóa ở lục địa; chiều dày vỏ địa lí khoảng 30-35 km;
- Kích thước (1090x790)mm.dung sai 10mm, in offset 4 màu trên giấy couché có định lượng 200g/m2, cán OPP mờ.</t>
  </si>
  <si>
    <t/>
  </si>
  <si>
    <t>Nội dung tranh thể hiện các nội dung:
- Một số dạng địa hình được tạo thành do nội lực như: núi, hẻm vực, thung lũng, núi lửa;
- Một số dạng địa hình được tạo thành do ngoại lực như: bậc thềm sóng vỗ, cồn cát, bãi bồi, hang động.
- Kích thước (1090x790)mm.dung sai 10mm, in offset 4 màu trên giấy couché có định lượng 200g/m2, cán OPP mờ.</t>
  </si>
  <si>
    <t xml:space="preserve"> - Sơ đồ thể hiện nội dung: giới hạn của sinh quyển bao gồm toàn bộ thủy quyển, phần thấp của khí quyển, lớp phủ thổ nhưỡng và lớp vỏ phong hóa (Giới hạn phía trên: Là nơi tiếp giáp lớp ô dôn của khí quyển; Giới hạn phía dưới: ở đại dương &gt; 11km và ở lục địa là lớp vỏ phong hóa);
- Kích thước (420x590)mm.dung sai 10mm, in offset 4 màu trên giấy couché có định lượng 200g/m2, cán OPP mờ.</t>
  </si>
  <si>
    <t>Lược đồ treo tường thể hiện nội dung: 
- 07 mảng kiến tạo lớn: mảng Thái Bình Dương, mảng Ấn Độ - Ôxtrâylia, mảng Âu - Á, mảng Phi, mảng Bắc Mĩ, mảng Nam Mĩ, mảng Nam Cực và một số mảng nhỏ;
- Hướng di chuyển của các mảng kiến tạo;
- Phân bố các vùng núi trẻ, vành đai động đất và núi lửa.
Kích thước (1500x1090)mm. dung sai 10mm, in offset 4 màu trên giấy couché có định lượng 200g/m2, cán OPP mờ.</t>
  </si>
  <si>
    <t>Bản đồ treo tường thể hiện nội dung: 
- Phân bố nhiệt độ không khí trên Trái Đất theo vĩ độ địa lí.
- Phân bố nhiệt độ không khí trên Trái Đất theo lục địa và đại dương.
-  Phân bố nhiệt độ không khí trên Trái Đất theo địa hình.
Kích thước (1500x1090)mm.dung sai 10mm, in offset 4 màu trên giấy couché có định lượng 200g/m2, cán OPP mờ.</t>
  </si>
  <si>
    <t>Bản đồ treo tường thể hiện nội dung: 
- Trái Đất có 7 đới khí hậu xen kẽ nhau từ xích đạo về hai cực. Trong đới khí hậu có kiểu khí hậu, bao gồm:
(1) Đới khí hậu xích đạo; 
(2) Đới khí hậu cận xích đạo; 
(3) Đới khí hậu nhiệt đới (Kiểu khí hậu nhiệt đới gió mùa và Kiểu khí hậu nhiệt đới lục địa); 
(4) Đới khí hậu cận nhiệt (Kiểu khí hậu cận nhiệt lục địa; Kiểu khí hậu cận nhiệt gió mùa và Kiểu khí hậu cận nhiệt địa trung hải); 
(5) Đới khí hậu ôn đới (Kiểu khí hậu ôn đới lục địa và Kiểu khí hậu ôn đới hải dương); 
(6) Đới khí hậu cận cực; 
(7) Đới khí hậu cực.
- Biểu đồ nhiệt độ, lượng mưa ở một số địa điểm có các kiểu khí hậu khác nhau;
- Kích thước (1500x1090)mm.dung sai 10mm, in offset 4 màu trên giấy couché có định lượng 200g/m2, cán OPP mờ.</t>
  </si>
  <si>
    <t>Bản đồ treo tường thể hiện nội dung:
- Phân bố lượng mưa trung bình năm trên các lục địa; 
- Một số địa điểm có lượng mưa trung bình năm rất nhiều hoặc rất ít so với các địa điểm khác trong cùng vĩ độ;
- Kích thước (1500x1090)mm.dung sai 10mm, in offset 4 màu trên giấy couché có định lượng 200g/m2, cán OPP mờ.</t>
  </si>
  <si>
    <t xml:space="preserve"> - Bản đồ treo tường thể hiện nội dung: các dòng biển nóng và các dòng biển lạnh trong 5 đại dương trên thế giới (nơi phát sinh, hướng chuyển động);
- Kích thước (1500x1090)mm.dung sai 10mm, in offset 4 màu trên giấy couché có định lượng 200g/m2, cán OPP mờ.</t>
  </si>
  <si>
    <t>Bản đồ treo tường thể hiện nội dung:
- Bản đồ phân bố các nhóm đất chính theo vĩ độ, từ cực đến xích đạo bao gồm:
(1) Băng tuyết;
(2) Đất đài nguyên;
(3) Đất pốt dôn;
(4) Đất nâu, xám rừng lá rộng ôn đới;
(5) Đất đen, hạt dẻ thảo nguyên, đồng cỏ núi cao;
(6) Đất đỏ nâu rừng và cây bụi lá cứng;
(7) Đất đỏ vàng cận nhiệt ẩm;
(8) Đất xám hoang mạc, bán hoang mạc;
(9) Đất đỏ, nâu đỏ xa van;
(10)  Đất đỏ vàng (feralit), đen nhiệt đới;
- Bản đồ phân bố các kiểu thảm thực vật chính theo vĩ độ, từ cực đến xích đạo bao gồm:
(1) Hoang mạc lạnh;
(2) Đài nguyên;
(3) Rừng lá kim;
(4) Rừng lá rộng và rừng hỗn hợp ôn đới;
(5) Rừng cận nhiệt ẩm;
(6) Rừng và cây bụi lá cứng cận nhiệt;
(7) Hoang mạc, bán hoang mạc;
(8) Thảo nguyên, cây bụi chịu hạn và đồng cỏ núi cao;
(9) Xa van, cây bụi;
(10) Rừng nhiệt đới, xích đạo;
- Kích thước (1090x1500)mm;
dung sai 10mm, in offset 4 màu trên giấy couché có định lượng 200g/m2, cán OPP mờ.</t>
  </si>
  <si>
    <t>Bản đồ treo tường thể hiện nội dung:
- Phân bố của một số cây trồng phổ biến trên thế giới như: Cây lương thực (lúa gạo, lúa mì, ngô); Cây công nghiệp (mía, củ cải đường, cà phê, chè, cao su);
- Phân bố của một số vật nuôi phổ biến trên thế giới như: Gia súc lớn (trâu, bò); Gia súc nhỏ (lợn, cừu, dê); Gia cầm.
- Thông tin, số liệu kinh tế - xã hội để xây dựng bản đồ phù hợp với Chương trình Giáo dục phổ thông 2018, được cập nhật trong khoảng thời gian từ năm 2019 đến hiện nay.
- Kích thước (1500x1090)mm, dung sai 10mm, in offset 4 màu trên giấy couché có định lượng 200g/m2, cán OPP mờ.</t>
  </si>
  <si>
    <t xml:space="preserve"> - Bản đồ treo tường thể hiện nội dung: phân bố của một số ngành công nghiệp trên thế giới (Khai thác than, dầu khí, quặng kim loại; Điện lực; Điện tử, tin học; Sản xuất hàng tiêu dùng; Thực phẩm).
- Thông tin, số liệu kinh tế - xã hội để xây dựng bản đồ cập nhật từ năm 2019 đến hiện nay, phù hợp với Chương trình Giáo dục phổ thông 2018.
- Kích thước (1500x1090)mm, dung sai 10mm, in offset 4 màu trên giấy couché có định lượng 200g/m2, cán OPP mờ.</t>
  </si>
  <si>
    <t>Bản đồ treo tường thể hiện nội dung:
- Phân bố các đường giao thông vận tải trên thế giới (đường bộ, đường sắt, đường ống, đường sông, đường biển, đường hàng không);
- Một số điểm bưu chính viễn thông lớn trên thế giới;
- Thông tin, số liệu kinh tế - xã hội để xây dựng bản đồ phù hợp với Chương trình Giáo dục phổ thông 2018, được cập nhật trong khoảng thời gian từ năm 2019 đến hiện nay.
- Kích thước (1500x1090)mm.dung sai 10mm, in offset 4 màu trên giấy couché có định lượng 200g/m2, cán OPP mờ.</t>
  </si>
  <si>
    <t>Bản đồ treo tường thể hiện nội dung:
- Phân bố một số điểm du lịch lớn trên thế giới như: di sản thế giới, vườn quốc gia, khu bảo tồn, danh lam thắng cảnh, biển đảo, hang động, khu vui chơi giải trí, bảo tàng;
- Một số điểm tài chính ngân hàng lớn trên thế giới.
- Thông tin, số liệu kinh tế - xã hội để xây dựng bản đồ phù hợp với Chương trình Giáo dục phổ thông 2018, được cập nhật trong khoảng thời gian từ năm 2019 đến hiện nay.
- Kích thước (1500x1090)mm.dung sai 10mm, in offset 4 màu trên giấy couché có định lượng 200g/m2, cán OPP mờ.</t>
  </si>
  <si>
    <t>- Bản đồ treo tường thể hiện các điều kiện tự nhiên của khu vực Mỹ Latinh; ranh giới tiếp giáp với các quốc gia, các vùng biển;
- Bản đồ phụ: Vị trí khu vực Mỹ Latinh trên bản đồ châu Mỹ.
- Kích thước (1090x790)mm.dung sai 10mm, in offset 4 màu trên giấy couché có định lượng 200g/m2, cán OPP mờ.</t>
  </si>
  <si>
    <t>Bản đồ treo tường thể hiện nội dung:
- Quy mô của EU: Các thành viên EU tính đến năm 2021 (tên nước và năm gia nhập);
- Mục tiêu của EU: Sơ đồ các cơ quan đầu não của EU;
- Thể chế hoạt động của EU: Sơ đồ ba trụ cột của EU theo hiệp ước Maxtrich;
- Ranh giới tiếp giáp với các quốc gia, các vùng biển;
- Bản đồ phụ: Vị trí EU trên bản đồ châu Âu.
- Kích thước (1090x790)mm.dung sai 10mm, in offset 4 màu trên giấy couché có định lượng 200g/m2, cán OPP mờ.</t>
  </si>
  <si>
    <t>- Bản đồ treo tường thể hiện các điều kiện tự nhiên của khu vực Đông Nam Á; ranh giới tiếp giáp với các quốc gia, các vùng biển;
- Bản đồ phụ: Vị trí khu vực Đông Nam Á trên bản đồ châu Á.
- Kích thước (1090x790)mm.dung sai 10mm, in offset 4 màu trên giấy couché có định lượng 200g/m2, cán OPP mờ.</t>
  </si>
  <si>
    <t xml:space="preserve"> - Bản đồ treo tường thể hiện các điều kiện tự nhiên của khu vực Tây Nam Á; ranh giới tiếp giáp với các quốc gia, các vùng biển;
- Bản đồ phụ: Vị trí khu vực Tây Nam Á trên bản đồ châu Á.
- Kích thước (1090x790)mm.dung sai 10mm, in offset 4 màu trên giấy couché có định lượng 200g/m2, cán OPP mờ.</t>
  </si>
  <si>
    <t xml:space="preserve"> - Bản đồ treo tường thể hiện các điều kiện tự nhiên của Hoa Kì; ranh giới tiếp giáp với các quốc gia, các vùng biển;
- Bản đồ phụ: Vị trí Hoa Kì trên bản đồ Bắc Mỹ.
- Kích thước (1090x790)mm.dung sai 10mm, in offset 4 màu trên giấy couché có định lượng 200g/m2, cán OPP mờ.</t>
  </si>
  <si>
    <t xml:space="preserve"> - Bản đồ treo tường thể hiện các điều kiện tự nhiên của Liên bang Nga; ranh giới tiếp giáp với các quốc gia, các vùng biển;
- Bản đồ phụ: Vị trí Liên bang Nga trên bản đồ thế giới.
- Kích thước (1090x790)mm.dung sai 10mm, in offset 4 màu trên giấy couché có định lượng 200g/m2, cán OPP mờ.</t>
  </si>
  <si>
    <t>- Bản đồ treo tường thể hiện các điều kiện tự nhiên của Nhật Bản; tiếp giáp với các vùng biển;
- Bản đồ phụ: Vị trí Nhật Bản trên bản đồ châu Á.
- Kích thước (1090x790)mm.Dung sai 10mm, in offset 4 màu trên giấy couché có định lượng 200g/m2, cán mờ</t>
  </si>
  <si>
    <t xml:space="preserve"> - Bản đồ treo tường thể hiện các điều kiện tự nhiên của Trung Quốc; ranh giới tiếp giáp với các quốc gia, các vùng biển;
- Bản đồ phụ: Vị trí Trung Quốc trên bản đồ châu Á.
- Kích thước (1090x790)mm.Dung sai 10mm, in offset 4 màu trên giấy couché có định lượng 200g/m2, cán mờ</t>
  </si>
  <si>
    <t xml:space="preserve"> - Bản đồ treo tường thể hiện các điều kiện tự nhiên của Nam Phi; ranh giới tiếp giáp với các quốc gia, các vùng biển;
- Bản đồ phụ: Vị trí Nam Phi trên bản đồ châu Phi.
- Kích thước (1090x790)mm.Dung sai 10mm, in offset 4 màu trên giấy couché có định lượng 200g/m2, cán mờ</t>
  </si>
  <si>
    <t xml:space="preserve"> - Bản đồ treo tường thể hiện đầy đủ các tỉnh/thành phố trực thuộc Trung ương (tính đến năm 2021);
- Bản đồ thể hiện lãnh thổ Việt Nam là một khối thống nhất và toàn vẹn, bao gồm vùng đất, vùng biển, vùng trời; vùng biển có các đảo và quần đảo lớn, trong đó có quần đảo Hoàng Sa và Trường Sa.
- Kích thước (1090x790)mm.Dung sai 10mm, in offset 4 màu trên giấy couché có định lượng 200g/m2, cán mờ</t>
  </si>
  <si>
    <t xml:space="preserve"> - Bản đồ treo tường thể hiện các điều kiện tự nhiên của Việt Nam.
- Bản đồ phụ: Vị trí lãnh thổ Việt Nam trong khu vực Đông Nam Á.
- Kích thước (1090x790)mm.Dung sai 10mm, in offset 4 màu trên giấy couché có định lượng 200g/m2, cán mờ</t>
  </si>
  <si>
    <t xml:space="preserve"> - Bản đồ treo tường thể hiện các nội dung:
+ Các miền khí hậu;
+ Các vùng khí hậu;
+ Biểu đồ nhiệt độ và lượng mưa tại một số địa điểm;
+ Các loại gió và chế độ gió (hướng gió, tần suất);
+ Bão (hướng di chuyển và tần suất).
- Kích thước (1090x790)mm.Dung sai 10mm, in offset 4 màu trên giấy couché có định lượng 200g/m2, cán mờ</t>
  </si>
  <si>
    <t xml:space="preserve"> - Bản đồ treo tường thể hiện nội dung:
+ Phân bố ngành trồng trọt (cây lương thực, cây thực phẩm, cây công nghiệp và cây ăn quả);
+ Phân bố ngành chăn nuôi (lợn và gia cầm, gia súc ăn có).
- Thông tin, số liệu kinh tế - xã hội để xây dựng bản đồ phù hợp với Chương trình Giáo dục phổ thông 2018, được cập nhật trong khoảng thời gian từ năm 2021 đến hiện nay.
- Kích thước (1090x790)mm.Dung sai 10mm, in offset 4 màu trên giấy couché có định lượng 200g/m2, cán mờ</t>
  </si>
  <si>
    <t xml:space="preserve"> - Bản đồ treo tường thể hiện nội dung:
+ Phân bố của một số ngành công nghiệp: Khai thác than, dầu khí; Sản xuất điện; Sản xuất sản phẩm điện tử, máy vi tính; Sản xuất, chế biến thực phẩm; Sản xuất đồ uống; Dệt, may; Giày dép;
+ Một số trung tâm công nghiệp.
- Thông tin, số liệu kinh tế - xã hội để xây dựng bản đồ phù hợp với Chương trình Giáo dục phổ thông 2018, được cập nhật trong khoảng thời gian từ năm 2021 đến hiện nay.
- Kích thước (1090x790)mm.Dung sai 10mm, in offset 4 màu trên giấy couché có định lượng 200g/m2, cán mờ</t>
  </si>
  <si>
    <t xml:space="preserve"> - Bản đồ treo tường thể hiện nội dung:
+ Phân bố hệ thống giao thông vận tải: đường ô tô (quốc lộ, tỉnh lộ), đường sắt, đường thủy (đường sông, đường biển), đường hàng không, đường ống;
+ Vị trí các bến cảng (cảng sông, cảng biển), sân bay, cửa khẩu quốc tế, các điểm bưu chính viễn thông lớn.
- Thông tin, số liệu kinh tế - xã hội để xây dựng bản đồ phù hợp với Chương trình Giáo dục phổ thông 2018, được cập nhật trong khoảng thời gian từ năm 2021 đến hiện nay.
- Kích thước (1090x790)mm.Dung sai 10mm, in offset 4 màu trên giấy couché có định lượng 200g/m2, cán mờ</t>
  </si>
  <si>
    <t xml:space="preserve"> - Bản đồ treo tường thể hiện nội dung:
+ Vị trí các bến cảng (cảng sông, cảng biển), sân bay, cửa khẩu quốc tế, các trung tâm thương mại lớn;
+ Phân bố các điểm du lịch như: di sản thế giới, di tích lịch sử - văn hóa, danh lam thắng cảnh, vườn quốc gia, khu bảo tồn thiên nhiên, khu dự trữ sinh quyển, hang động, biển đảo, khu vui chơi giải trí, nghỉ dưỡng.
- Thông tin, số liệu kinh tế - xã hội để xây dựng bản đồ phù hợp với Chương trình Giáo dục phổ thông 2018, được cập nhật trong khoảng thời gian từ năm 2021 đến hiện nay.
- Kích thước (1090x790)mm. Dung sai 10mm, in offset 4 màu trên giấy couché có định lượng 200g/m2, cán mờ</t>
  </si>
  <si>
    <t>Bản đồ treo tường thể hiện nội dung:
- Sự phân bố một số yếu tố là thế mạnh để phát triển kinh tế của vùng như:
+ Khoáng sản (than, sắt, thiếc, apatit, đồng);
+ Hệ thống sông ngòi và các nhà máy thủy điện (Hòa Bình, Sơn La, Lai châu);
+ Cây trồng có nguồn gốc cận nhiệt đới và ôn đới (cây công nghiệp, rau quả), chăn nuôi gia súc lớn;
+ Kinh tế biển (nuôi hồng và đánh bắt hải sản, cảng biển, du lịch biển - đảo).
- Ranh giới với các nước láng giềng, các vùng giáp ranh; vùng biển, đảo.
- Bản đồ phụ: Vị trí vùng Trung du và miền núi Bắc Bộ trên lãnh thổ Việt Nam.
- Thông tin, số liệu kinh tế - xã hội để xây dựng bản đồ phù hợp với Chương trình Giáo dục phổ thông 2018, được cập nhật trong khoảng thời gian từ năm 2021 đến hiện nay.
- Kích thước (1090x790)mm.Dung sai 10mm, in offset 4 màu trên giấy couché có định lượng 200g/m2, cán mờ</t>
  </si>
  <si>
    <t>Bản đồ treo tường thể hiện nội dung:
- Sự phân bố một số yếu tố là thế mạnh để phát triển kinh tế của vùng như:
+ Hệ thống sông ngòi, cây trồng và vật nuôi chính, các khu vực nuôi trồng và đánh bắt thủy, hải sản;
+ Khoáng sản, các trung tâm công nghiệp, các ngành công nghiệp;
+ Hệ thống giao thông vận tải, sân bay, cảng sông, cảng biển, các điểm du lịch (di sản thế giới, di tích lịch sử - văn hóa, danh lam thắng cảnh, bãi biển);
- Ranh giới các vùng giáp ranh; vùng biển, đảo;
- Bản đồ phụ: Vị trí vùng Đồng bằng sông Hồng trên lãnh thổ Việt Nam.
- Kích thước (1090x790)mm.Dung sai 10mm, in offset 4 màu trên giấy couché có định lượng 200g/m2, cán mờ</t>
  </si>
  <si>
    <t>Bản đồ treo tường thể hiện nội dung:
- Sự phân bố một số yếu tố là thế mạnh để phát triển nông nghiệp, lâm nghiệp và thủy sản của vùng như:
+ Các vùng nông nghiệp (vùng rừng, vùng nông lâm kết hợp, vùng cây công nghiệp lâu năm, vùng cây lương thực và chăn nuôi);
+ Cây trồng và vật nuôi chính;
+ Hệ thống sông ngòi và các khu vực nuôi trồng, đánh bắt thủy - hải sản;
- Ranh giới với các nước láng giềng, các vùng giáp ranh; vùng biển, đảo;
- Bản đồ phụ: Vị trí vùng Bắc Trung Bộ trên lãnh thổ Việt Nam;
- Thông tin, số liệu kinh tế - xã hội để xây dựng bản đồ phù hợp với Chương trình Giáo dục phổ thông 2018, được cập nhật trong khoảng thời gian từ năm 2021 đến hiện nay.
- Kích thước (1090x790)mm.Dung sai 10mm, in offset 4 màu trên giấy couché có định lượng 200g/m2, cán mờ</t>
  </si>
  <si>
    <t>Bản đồ treo tường thể hiện nội dung:
- Sự phân bố một số yếu tố là thế mạnh để phát triển kinh tế biển của vùng như:
+ Tài nguyên sinh vật biển (Các bãi cá, bãi tôm, khu vực nuôi trồng và đánh bắt hải sản);
+ Hệ thống giao thông vận tải biển, các cảng biển (Đà Nẵng, Quy Nhơn, Nha Trang, Dung Quất);
+ Các điểm du lịch biển;
+ Tài nguyên khoáng sản (dầu mỏ, khí tự nhiên, cát trắng) và các vùng sản xuất muối;
- Ranh giới với các nước láng giềng, các vùng giáp ranh; vùng biển, đảo;
- Bản đồ phụ: Vị trí vùng Duyên hải Nam Trung Bộ trên lãnh thổ Việt Nam;
- Thông tin, số liệu kinh tế - xã hội để xây dựng bản đồ phù hợp với Chương trình Giáo dục phổ thông 2018, được cập nhật trong khoảng thời gian từ năm 2021 đến hiện nay.
- Kích thước (1090x790)mm. Dung sai 10mm, in offset 4 màu trên giấy couché có định lượng 200g/m2, cán mờ</t>
  </si>
  <si>
    <t>Bản đồ treo tường thể hiện các nội dung:
- Sự phân bố một số yếu tố là thế mạnh để phát triển kinh tế của vùng như:
+ Cây công nghiệp lâu năm (cao su, cà phê, bông, điều, chè, hồ tiêu);
+ Hệ thống sông ngòi (sông Sê San, sông Đồng Nai, sông Srêpok) và các nhà máy thủy điện (Yaly, Sê San, Plây Krông, Đak Ru);
+ Tài nguyên khoáng sản bô xít;
+ Các điểm du lịch (di sản thế giới, di tích lịch sử - văn hóa, vườn quốc gia, danh lam thắng cảnh);
- Ranh giới với các nước láng giềng, các vùng giáp ranh;
- Bản đồ phụ: Vị trí vùng Tây Nguyên trên lãnh thổ Việt Nam;
- Thông tin, số liệu kinh tế - xã hội để xây dựng bản đồ phù hợp với Chương trình Giáo dục phổ thông 2018, được cập nhật trong khoảng thời gian từ năm 2021 đến hiện nay.
- Kích thước (1090x790)mm.Dung sai 10mm, in offset 4 màu trên giấy couché có định lượng 200g/m2, cán mờ</t>
  </si>
  <si>
    <t>Bản đồ treo tường thể hiện nội dung:
- Sự phân bố một số yếu tố là thế mạnh để phát triển kinh tế của vùng như:
+ Các vùng nông nghiệp (vùng rừng, vùng nông lâm kết hợp, vùng cây công nghiệp lâu năm, vùng cây lương thực và chăn nuôi), cây trồng và vật nuôi chính;
+ Hệ thống sông Đồng Nai, hồ Dầu Tiếng, các nhà máy thủy điện (Trị An, Thác Mơ, Cần Đơn), khu vực nuôi trồng thủy hải sản nước lợ;
+ Tài nguyên khoáng sản (dầu khí trên vùng thềm lục địa, đất sét, cao lanh), một số trung tâm công nghiệp, cơ cấu các ngành công nghiệp;
+ Các điểm du lịch;
- Ranh giới với nước láng giềng, các vùng giáp ranh; vùng biển, đảo;
- Bản đồ phụ: Vị trí vùng Đông Nam Bộ trên lãnh thổ Việt Nam;
- Thông tin, số liệu kinh tế - xã hội để xây dựng bản đồ phù hợp với Chương trình Giáo dục phổ thông 2018, được cập nhật trong khoảng thời gian từ năm 2021 đến hiện nay.
- Kích thước (1090x790)mm.Dung sai 10mm, in offset 4 màu trên giấy couché có định lượng 200g/m2, cán mờ</t>
  </si>
  <si>
    <t>Bản đồ treo tường thể hiện nội dung:
- Sự phân bố một số yếu tố là thế mạnh về tự nhiên để phát triển kinh tế của vùng như:
+ Các nhóm đất (đất phù sa ngọt, đất phèn, đất mặn và đất khác);
+ Cây trồng (cây lương thực, cây ăn quả), vật nuôi (gia cầm);
+ Mạng lưới sông ngòi (sông Tiền, sông Hậu), kênh rạch, cửa sông (cửa Tiểu, Đại, Hàm Luông, Cổ Chiên), khu vực nuôi trồng và đánh bắt thủy, hải sản;
+ Tài nguyên sinh vật (chim, bãi cá, bãi tôm, rừng ngập mặn, rừng tràm;
+ Tài nguyên khoáng sản: đá vôi (Hà Tiên, Kiên Lương), than bùn (U Minh, Tứ giác Long Xuyên), dầu khí (thềm lục địa);
+ Các điểm du lịch (khu dự trữ sinh quyển, vườn quốc gia, bãi tắm, du lịch sông nước, miệt vườn);
- Ranh giới với nước láng giềng, vùng giáp ranh; vùng biển, đảo;
- Bản đồ phụ: Vị trí vùng Đồng bằng sông Cửu Long trên lãnh thổ Việt Nam;
- Thông tin, số liệu kinh tế - xã hội để xây dựng bản đồ phù hợp với Chương trình Giáo dục phổ thông 2018, được cập nhật trong khoảng thời gian từ năm 2021 đến hiện nay.
- Kích thước (1090x790)mm.Dung sai 10mm, in offset 4 màu trên giấy couché có định lượng 200g/m2, cán mờ</t>
  </si>
  <si>
    <t xml:space="preserve">Bộ học liệu điện tử được xây dựng theo Chương trình môn Địa lí cấp THPT (CTGDPT 2018), có hệ thống học liệu điện tử (hình ảnh, bản đồ, sơ đồ, video/clip, các câu hỏi, đề kiểm tra...) đi kèm và được tổ chức, quản lí thành hệ thống thư viện điện tử, thuận lợi cho tra cứu và sử dụng. Bộ học liệu sử dụng được trên máy tính trong môi trường không kết nối internet. 
Phải đảm bảo tối thiểu các chức năng:
- Chức năng hỗ trợ soạn giáo án điện tử;
- Chức năng hướng dẫn chuẩn bị bài giảng điện tử;
- Chức năng hướng dẫn chuẩn bị và sử dụng học liệu điện tử (hình ảnh, bản đồ, sơ đồ, video/clip...); Hình ảnh và âm thanh rõ nét, độ phân giải full HD, có thuyết mình (hoặc phụ đề) bằng tiếng Việt; 
- Chức năng hướng dẫn và chuẩn bị các bài tập;
- Chức năng hỗ trợ chuẩn bị công tác kiểm tra, đánh giá.
- Thông tin, số liệu để xây dựng học liệu phù hợp với Chương trình Giáo dục phổ thông 2018, được cập nhật trong khoảng thời gian từ năm 2019 đến nay đối với số liệu kinh tế - xã hội các quốc gia/thế giới, từ năm 2021 đến hiện nay đối với số liệu kinh tế - xã hội của Việt Nam.
</t>
  </si>
  <si>
    <t>Loại điện tử hiện số, 10 LAP trở lên, độ chính xác 1/100 giây, chống nước. Bền, sử dụng lâu dài</t>
  </si>
  <si>
    <t>Chất liệu bằng nhựa, phát ra âm thanh để ra hiệu lệnh. Bền, phù hợp với giáo viên, sử dụng lâu dài</t>
  </si>
  <si>
    <t>Thước dây cuộn loại thông dụng có độ dài tối thiểu 10.000mm. Bền, sử dụng lâu dài</t>
  </si>
  <si>
    <t>Hình chữ nhật, chất liệu bằng vải, kích thước (350x410)mm, Cán dài 460mm, đường kính 15mm, tay cầm 110mm. Bền, sử dụng lâu dài</t>
  </si>
  <si>
    <t>Hình chữ nhật, chất liệu bằng nhựa, có chân đứng, hai mặt có bảng số hai bên, có thể lật bảng số từ sau ra trước và ngược lại, kích thước bảng (400x200)mm. Bền, sử dụng lâu dài.</t>
  </si>
  <si>
    <t>Hình nón, chất liệu bằng nhựa PVC; chiều cao 80mm, đường kính đế 200mm. Bền, sử dụng lâu dài.</t>
  </si>
  <si>
    <t>Loại thông dụng, chất liệu chính bằng kim loại, có đồng hồ đo áp lực, vòi bơm bằng ống cao su, van bơm có đầu cài tiện lợi. Bền, sử dụng lâu dài.</t>
  </si>
  <si>
    <t>Dạng sợi, chất liệu bằng cao su, dài tối thiểu 2500mm, có lò xo chống mài mòn, có cán cầm bằng gỗ. Bền, sử dụng lâu dài.</t>
  </si>
  <si>
    <t>Dạng sợi, chất liệu bằng cao su, dài tối thiểu 5000mm. Bền, sử dụng lâu dài.</t>
  </si>
  <si>
    <t>Hình tròn, chất liệu bằng cao su có đàn hồi, trọng lượng 1000-2000g.  Bền, sử dụng lâu dài.</t>
  </si>
  <si>
    <t>Dạng sợi quấn, chất liệu bằng  sợi nilon có đường kính 21-25mm, chiều dài tối thiểu 20000mm (20m). Bền, sử dụng lâu dài.</t>
  </si>
  <si>
    <t>Hình tròn, chất liệu bằng da, size số 5, đường kính 216-226mm, chu vi 680-700mm. Bền, sử dụng lâu dài.</t>
  </si>
  <si>
    <t xml:space="preserve">Cầu môn bóng đá 7 người: Hình chữ nhật, chất liệu bằng kim loại, cột dọc, xà ngang dạng ống tròn được nối với nhau, không vát cạnh, kích thước (6000x2100x1200)mm;
- Lưới: Dạng sợi, chất liệu bằng sợi dù, đan mắt cá, mắt lưới nhỏ hơn kích thước của bóng, được gắn và phủ toàn bộ phía sau cầu môn.
Bền, sử dụng lâu dài.
</t>
  </si>
  <si>
    <t xml:space="preserve">Hình tròn, chất liệu bằng da, có chia các rãnh tạo ma sát;
Size số 7 dành cho HS Nam (chu vi 750-780mm; trọng lượng: 600-650g);
Size số 6 dành cho HS Nữ (chu vi 720-740mm; trọng lượng: 500-540g). Bền, sử dụng lâu dài.
</t>
  </si>
  <si>
    <t xml:space="preserve"> - Cột rổ: Dạng ống tròn, chất liệu bằng kim loại, được cố định trên mặt sân (hoặc có bánh xe di động). Chiều cao có thể điều chỉnh trong khoảng 2600-3050mm;
- Bảng rổ: Hình chữ nhật, chất liệu bằng composite, kích thước (1800x1050)mm, được gắn với cột rổ, có thể hạ, nâng độ cao;
- Vòng rổ: Hình tròn, chất liệu bằng kim loại, đường kính 450mm và được đan lưới, gắn cố định trên bảng rổ, mặt vòng rổ song song với mặt đất.
Vững chắc, thẩm mỹ, bền, sử dụng lâu dài.
</t>
  </si>
  <si>
    <t>Cột: Dạng ống tròn, chất liệu bằng kim loại được cố định trên mặt sân, phần trên có móc để treo lưới và có ròng rọc để điều chỉnh độ cao thấp (có thể điều chỉnh chiều cao từ 1800mmđến 2550mm); Bền, sử dụng lâu dài.
- Lưới: Hình chữ nhật dài, chất liệu bằng sợi vải dù hoặc tương đương, được đan vuông với chiều rộng mắt 100 mm, lưới có viền trên và viền dưới khác màu lưới. Dài 9500-10.000mm, rộng 1000mm.Vững chắc, thẩm mỹ, bền, sử dụng lâu dài.</t>
  </si>
  <si>
    <t>Loại thông dụng: Hình nón ngược, chất liệu cánh cầu bằng lông vũ; chất liệu đế cầu bằng xốp mút; đường kính đế cầu 25-28mm, trong lương 4,74-5,5g. (Theo tiêu chuẩn quy định, loại dùng cho tập luyện).</t>
  </si>
  <si>
    <t>Loại thông dụng: Hình elip có tay cầm, chất liệu vợt bằng cácbon: Bao gồm phần tay cầm và mặt vợt, kích thước 650x230mm (DxR); mặt vợt dài 290mm. Trọng lượng 73-125g; bền, đẹp sử dụng lâu dài (theo tiêu chuẩn quy định, loại dùng cho tập luyện).</t>
  </si>
  <si>
    <t>Cột: Chất liệu bằng kim loại, có bánh xe, chốt khóa, tay quay căng lưới; chiều cao Lưới 1550mm: Hình chữ nhật dài, chất liệu bằng sợi vải dù. Kích thước (6100x750)mm, viền lưới rộng 20mm, kích thước mắt lưới 20-23mm; Vững chắc, thẩm mỹ, bền, sử dụng lâu dài.</t>
  </si>
  <si>
    <t>Loại thông dụng: Chất liệu cánh bằng xốp, chất liệu đế bằng cao su dày 13-15mm, đường kính 38-40mm; Chiều cao 130-150mm, trọng lượng 13g. (Theo tiêu chuẩn quy định, loại dùng cho tập luyện).Bền, sử dụng lâu dài.</t>
  </si>
  <si>
    <t xml:space="preserve"> Cột: Chất liệu bằng kim loại, có bánh xe, chốt khóa, tay quay chiều cao tối đa 1700mm;
- Lưới: Hình chữ nhật dài, chất liệu bằng sợi vải dù. Kích thước (7100x750)mm, viền lưới rộng 20mm, kích thước mắt lưới 20-23mm;
Vững chắc, thẩm mỹ, bền, sử dụng lâu dài.
</t>
  </si>
  <si>
    <t>Tam giác chuông (Triangle) bao gồm triangle và thanh gõ đều bằng kim loại. Chiều dài mỗi cạnh của tam giác chuông là 180mm làm bằng thép, đường kính 8mm, có dây trao và tay nắm bằng nhựa; thanh gõ thép đường kính 5mm, chiều dài 110mm có tay nắm bọc nhựa (Theo mẫu của nhạc cụ thông dụng).</t>
  </si>
  <si>
    <t>Theo mẫu của nhạc cụ thông dụng. Loại phổ biến, đường kính 270mm, chiều cao 50mm.
Màu sắc: trắng
Mặt trống: Mika
Vành trống: vành gỗ
Sò kép</t>
  </si>
  <si>
    <t>Theo mẫu nhạc cụ thông dụng của Việt Nam, loại sáo ngang có 1 lỗ thổi và 6 lỗ bấm.
Chất liệu: Bằng trúc già hoặc tre.
Độ dài sáo: 45 cm - 50 cm.
Kích thước lòng trong sáo: 13 mm - 13,8 mm.
Độ dày sáo: 1,8 mm - 2,7 mm.</t>
  </si>
  <si>
    <t>Theo mẫu của nhạc cụ thông dụng, có 32 phím. Nhạc cụ này có nhiều tên gọi như: melodica, pianica, melodeon, blow-organ, key harmonica, free-reed clarinet, melodyhorn,…
Màu: Xanh blue
Kích thước:  425 x 49 x 96 mm
Phụ kiện kèm theo: Miệng thổi, bộ ống nối dài
Trọng lượng: 650g</t>
  </si>
  <si>
    <t>Theo mẫu của nhạc cụ thông dụng. Loại sáo dọc soprano recorder làm bằng nhựa, dài 330mm, phía trước có 7 lỗ bấm, phía sau có 1 lỗ bấm, dùng hệ thống bấm Baroque.
Tone C
Chất liệu: Nhựa ABS cao cấp</t>
  </si>
  <si>
    <t>Thân Đàn làm bằng gỗ Laminate có chất lượng tốt, chịu đc va đập nhẹ. Mầu sắc tự nhiên/sơn nhám, sơn bóng, sơn mầu. Cần đàn làm bằng gỗ có chất liệu tốt đủ để hạn chế cong vênh. Cấu tạo có đầy đủ các bộ Phận (Body, lỗ thoát âm, Cần đàn, Khoá đàn, lược đàn, Phím đàn, Ngựa dưới), Đàn có 4 dây đúng tiêu chuẩn của đàn Ukulele. Kích cỡ với đàn Concert: 58cm, Có 15-20 phím đàn. Có bao đựng đàn 2-3 lớp</t>
  </si>
  <si>
    <t xml:space="preserve">Cấu tạo: Đàn được làm với thùng đàn: Top solid/laminte theo tiêu chuẩn (Thông, Mahogany, gỗ Maple, Gỗ Điệp) Lưng hông làm bằng Solid/Laminate (Rosewood, Mahogany, Maple, Nato, Walut, Zicote, Ovangko), . Chất lượng mặt Top đáp ứng được đủ yêu cầu không cong vênh với thời tiết khí hậu thay đổi. Cần đàn: Mahogany chịu lực kéo tốt. Mặt phím đàn làm bằng gỗ, phím đàn bằng Hợp kim. Yêu cầu có Ty chống cong hai chiều đối với Aucostic, Đàn Classic nên có. Ngựa đàn và lược đàn bằng nhựa ABS cao cấp hoặc Sừng. Mầu sơn tự nhiên hoặc sơn mầu. Dây đàn đúng chuẩn tương ứng với loại Đàn Classic hoặc Aucostic. Actione (độ cao mặt phím tới dây đàn) tiêu chuẩn. Có phụ kiện đi kèm (bao đàn, dụng cụ chỉnh cho ty chống cong). Đàn classicvà Aucostic với chiều dai dây: 630-650mm. </t>
  </si>
  <si>
    <t>Công suất tối đa: 300W
Độ nhạy: 94dB (1W/M)
Méo tuyến tính: 1%
Loa: 10″ woofer × 1, 3″ tweeter horn × 2
Điện áp sử dụng: AC 220V – 240 V
Cổng kết nối: Mic input x 1,GT input x1, USB-A x 1, HDMI out x1, TF (The? nh??) x1, Live x1, monitoring x1, line in x1 , condenser MIC x1 , DC 12V input, công tắc nguồn
Các nút chức năng: Volume Mic, Echo, Bass, Treble, Volume
Pin sạc: DC 12V / 7AH.
Trở kháng: 4Ohm – 8Ohm
Độ ổn định: ‘+-0.005% kiểm soát tinh thể
Phụ kiện: 1x Điều khiển từ xa, 2x Mic không dây UHF, 1x Micro cài vai áo (Hoặc choàng đầu), Cáp nguồn x1 , Sách hướng dẫn sử dụng x1</t>
  </si>
  <si>
    <t>- Kích thước: 1200 x 900 x 400mm
- Giá có nhiều ngăn được làm bằng gỗ tự nhiên cao su ghép loại A dày 18mm đã qua tẩm sấy chống mối mọt, được sơn phủ PU bóng 05 lớp màu vàng vân gỗ chống cẩm, dễ tháo lắp và an toàn trong sử dụng.</t>
  </si>
  <si>
    <t>Bộ bục, bệ gồm 2 loại có kích thước như sau: Loại (1) dài 800mm, rộng 800mm, cao 1000mm; Loại (2) dài 200mm, rộng 300mm, cao 200mm; 
Chất liệu: Bằng gỗ có khung (hoặc vật liệu có độ cứng tương đương), không cong vênh, chịu được nước, an toàn trong sử dụng. Màu trắng hoặc màu sáng.</t>
  </si>
  <si>
    <t xml:space="preserve"> Bộ mẫu vẽ gồm có 6 khối:  Khối cơ bản 3 khối: 01 khối lập phương kích thước: (250x250x250)mm; 01 khối cầu đường kính 200mm; 01 khối hình chóp tam giác cân, đáy hình vuông, kích thước: các cạnh đáy (200x200)mm, cao 400mm. + Khối biến thể 3 khối: 01 khối hộp chữ nhật kích thước: dài 300mm, rộng 150mm, cao 100mm; 01 khối trụ kích thước: cao 300mm, đường kính 150mm; 01 khối chóp nón kích thước: chiều cao 350mm, đường kính đáy 250mm. 
- Chất liệu: Bằng gỗ, (hoặc vật liệu có độ cứng tương 
đương), không cong vênh, chịu được nước, an toàn trong sử dụng. Màu trắng hoặc ghi sáng.</t>
  </si>
  <si>
    <t>- Kích thước: Cao 1300mm x rộng phần đế chữ A 500mm phần trên thân để bảng vẽ rộng 350mm dày 5mm. Có thể tăng giảm chiều cao phù hợp tầm mắt học sinh khi đứng hoặc hoặc ngồi vẽ; có thể di chuyển, xếp gọn trong lớp học.
Chất liệu: Bằng gỗ thông đảm bảo không cong vênh, chịu được nước, an toàn trong sử dụng.</t>
  </si>
  <si>
    <t>Bộ học liệu sử dụng được trên máy tính trong môi trường không kết nối internet. 
- Toàn bộ tranh điện tử môn HĐTN khối THPT. Toàn bộ Video  môn HĐTN khối THPT có độ phân giải HD (tối thiểu 1280x720); âm thanh rõ; hình ảnh đẹp, sinh động; phụ đề và thuyết minh bằng tiếng Việt phổ thông; Đọc tốt trên các hệ điều hành cài trên máy tính PC, Laptop … và các thiết bị trình chiếu, có thời lượng không quá 3 phút.</t>
  </si>
  <si>
    <t>Bộ tranh rời, kích thước (290x210) mm, in offset 4 màu trên giấy couche, định lượng 200g/m2, cán láng OPP mờ (hoặc in màu trên nhựa). Bộ tranh minh họa các hình ảnh các nhóm nghề hiện nay gồm: Nhóm Quản lí, nhóm kỹ thuật.
Tranh có dung sai của kích thước là 10mm, hình ảnh rõ nét, màu sắc hài hòa, mô tả chi tiết, đặc trưng về hình ảnh các nhóm nghề hiện nay.</t>
  </si>
  <si>
    <t xml:space="preserve"> Bộ công cụ lao động:
- Bộ dụng cụ làm vệ sinh trường học, bao gồm:
Chổi rễ loại nhỏ, Ky hốt rác có cán bằng nhựa, găng tay lao động các loại to, nhỏ phù hợp với học sinh, khẩu trang y tế các loại to, nhỏ phù hợp với các nhóm đối tượng học sinh;
- Bộ công cụ làm vệ sinh lớp học, bao gồm: găng tay lao động bằng cao su hoặc vải các loại, Chổi đót các loại (hoặc chổi nhựa), khăn lau, Ky hốt rác có cán bằng nhựa, khẩu trang y tế  các loại, giỏ đựng rác bằng nhựa có quai xách; 
- Bộ dụng cụ chăm sóc hoa, cây trồng thông thường, bao gồm:  găng tay lao động bằng cao su các loại kích thước to - nhỏ, xẻng, chĩa 3 bằng nhựa, bình tưới cây 4 lít bằng nhựa, kéo cắt cành các loại.
- Tất cả các bộ dụng cụ lao động phải đảm bảo phù hợp với học sinh, đảm bảo độ bền chắc, không sử dụng các loại nhựa tái chế có mùi độc hại ảnh hưởng đến sức khoẻ học sinh.</t>
  </si>
  <si>
    <t xml:space="preserve">Bộ mẫu vẽ gồm có 6 khối
- Khối cơ bản 3 khối:
+ 01 khối lập phương kích thước: (250x250x250)mm.
+ 01 khối cầu đường kính 200mm.
+ 01 khối hình chóp tam giác cân, đáy hình vuông, kích thước: các cạnh đáy (200x200)mm; cao 400mm.
- Khối biến thể 3 khối:
+ 01 khối hộp chữ nhật kích thước: dài 300mm, rộng 150mm; cao 100mm.
+ 01 khối trụ kích thước: cao 300mm; đường kính 150mm.
+ 01 khối chóp nón kích thước: chiều cao 350mm, đường kính đáy 250mm.
- Vật liệu: Bằng gỗ, (hoặc vật liệu có độ cứng tương đương), không cong vênh, chịu được nước, an toàn trong sử dụng. Màu trắng hoặc ghi sáng.
</t>
  </si>
  <si>
    <t>X</t>
  </si>
  <si>
    <t>Máy tính xách tay</t>
  </si>
  <si>
    <t>Màn hình hiển thị</t>
  </si>
  <si>
    <t>2. Màn hình hiển thị: 
- Kích thước: ≥ 50 inch, 
- Độ phân giải: Full HD hoặc cao hơn;
- Cổng kết nối: Tối thiểu có các cổng HDMI/Display port/DVI x 1, Composite x1, Audio x1, USB x2, RS232/RJ45 x1
- Độ tương phản: 5000:1
- Độ sáng: ≥ 300cd/m2
- Tần số quét: ≥ 70Hz;
- Loa: ≥20W    
- Có ngôn ngữ hiển thị Tiếng Việt; 
- Sử dụng điện AC 90-220V/50Hz; 
- Điều khiển từ xa: Có.</t>
  </si>
  <si>
    <t xml:space="preserve">1. Máy chiếu: 
- Cổng kết nối: Tối thiểu có các cổng HDMI/Display port/DVI x 1, VGA, Composite, Audio, USB x1.
- Cường độ sáng: tối thiểu 3.500 Ansilumens; 
- Độ phân giải tối thiểu XGA; 
- Kích cỡ khi chiếu lên màn hình tối thiểu 100 inch; 
- Độ tương phản: 15000:1
- Công suất bóng đèn: ≤ 230W
- Tuổi thọ bóng đèn: ≥ 15.000 giờ
- Zoom quang: ≥ 1,1x;
- Điều khiển từ xa: Có; 
- Loa: ≥10W
- Kèm theo màn chiếu và thiết bị điều khiển (nếu có). </t>
  </si>
  <si>
    <t>Màn hình hiển thị:
Loại thông dụng, màn hình tối thiểu 50 inch, Full HD
- Có đủ cổng kết nối phù hợp
- Có ngôn ngữ hiển thị Tiếng Việt
- Sử dụng điện AC 90-220V/50Hz
- Điều khiển từ xa
'- Hàng phải có nơi sản xuất, mã hàng hóa, nguồn gốc xuất xứ . 
'- Phải có bảo hành 2 năm.
'- Độ tuổi bóng máy chiều 15.000 giờ, có loa 2Wx1
'- Phải có người hướng dẫn lắp đặt và sử dụng.</t>
  </si>
  <si>
    <t>Máy quay</t>
  </si>
  <si>
    <t xml:space="preserve">*Máy chiếu: 
- Loại thông dụng; 
- Cổng kết nối: Cổng kết nối: HDMI/Display port/DVI x 1, VGA, Composite, Audio, USB x1.
- Cường độ sáng tối thiểu 3.500 Ansilumens; 
- Độ phân giải tối thiểu XGA; 
- Kích cỡ khi chiếu lên màn hình tối thiểu 100 inch; 
- Độ tương phản: 15000:1
- Tuổi thọ bóng đèn: 12.000 giờ
- Loa: 10W
- Điều khiển từ xa; 
- Kèm theo màn chiếu và thiết bị điều khiển (nếu có). 
</t>
  </si>
  <si>
    <t>* Màn hình hiển thị: 
- Loại thông dụng, 
- Màn hình tối thiểu 50 inch, 
- Độ phân giải: Full HD;
- Cổng kết nối: Cổng kết nối: HDMI/Display port/DVI x 1, Composite x1, Audio x1, USB x2, RS232/RJ45 x1
- Độ tương phản: 5000:1
- Độ sáng: 300cd/m2
- Tần số quét: 70Hz
- Loa: 20W
- Có ngôn ngữ hiển thị Tiếng Việt; 
- Sử dụng điện AC 90-220V/50Hz; 
- Điều khiển từ xa.</t>
  </si>
  <si>
    <t>Màn hình hiển thị:
- Loại thông dụng, màn hình tối thiểu 50 inch, Full HD;
- Có đủ cổng kết nối phù hợp;
- Có ngôn ngữ hiển thị Tiếng Việt;
- Điều khiển từ xa;
- Nguồn điện AC 90V-220V/50Hz. Tích hợp trên thân máy phím tắt menu trợ giúp người sử dụng khi không có tín hiệu đầu vào,chuẩn đoán sự cố giúp người sử dụng xử lý nhanh nhất các tình huống tại chỗ: Khi không có hình ảnh xuất hiện trên màn hình máy chiếu sẽ có chỉ dẫn người dùng kiểm tra: Máy chiếu sẽ hiển thị thông báo về dây cáp và nguồn kết nối, Máy chiếu sẽ hiển thị thông báo về đảm bảo tất cả các chân của đầu nối không bị cong hoặc gãy; Máy chiếu sẽ hiển thị thông báo tính năng Mute AV của AV không được bật;  Máy chiếu sẽ hiển thị thông báo chỉ dẫn các phím nóng kết nố. Ngôn ngữ: 27 ngôn ngữ trong đó có Tiếng Việt dễ dàng cho người sử dụng.
Phụ kiện theo kèm: Dây nguồn x 1, Cáp VGA 1,8m x1, Pin+ điều khiển</t>
  </si>
  <si>
    <t>(2) Máy tính xách tay: 
Bộ vi xử lý: Core™ i5-12400 (bộ nhớ đệm 12M Cache, 2.50 GHz)
Bộ nhớ (Ram): 8GB Bus 2666Mhz (4 x DIMM up to 128GB)
VGA: Onboard hoặc card rời
Đồ họa: Intel® UHD Graphics hoặc tương đương
Ổ cứng: SSD 240GB M2 PCIe
Âm thanh: Realtek®  High Definition Audio hoặc tương đương
Giao tiếp mạng: wifi 802.11a, Bluetooh 5.0 
Cổng kết nối: 1 x HDMI/Display port/DVI x1, 1 x USB3.0, 1x USB2.0, 1 x Jack 3.5 mm
Màn hình:14inch full HD trở lên, IPS, 250 nits</t>
  </si>
  <si>
    <t>* Máy tính xách tay: Bộ vi xử lý: Intel® Core™ i5-12400 (bộ nhớ đệm 18M Cache, 2.50 GHz)
Chipset: Intel® H610 
Bộ nhớ (Ram): 4GB Bus 2666Mhz (4 x DIMM up to 128GB)
Đồ họa: Intel® UHD Graphics Ổ cứng: SSD 240GB 
Âm thanh: Realtek® ALC897 8-channel High Definition Audio Codec
Giao tiếp mạng: Gigabit LAN controller. Có kết nối LAN, Wifi và Bluetooth.
Màn hình: LED 21.5" full HD trở lên
Phụ kiện: bàn phím, chuột, tai nghe, micro, wedcam</t>
  </si>
  <si>
    <t xml:space="preserve">Máy chiếu:
- Loại thông dụng;
- Có đủ cổng kết nối phù hợp;
- Cường độ sáng tối thiểu 3.500 Ansilumens;
- Độ phân giải tối thiểu XGA;
- Kích cỡ khi chiếu lên màn hình tối thiểu 100 inch;
- Điều khiển từ xa;
- Kèm theo màn chiểu và thiết bị điều khiển (nếu có). 
</t>
  </si>
  <si>
    <t>Màn hình hiển thị:
- Loại thông dụng, màn hình tối thiểu 50 inch, Full HD;
- Có đủ cổng kết nối phù hợp;
- Có ngôn ngữ hiển thị Tiếng Việt;
- Điều khiển từ xa;
- Nguồn điện AC 90-220V/50HZ.</t>
  </si>
  <si>
    <t>sử dụng TBDC</t>
  </si>
  <si>
    <t>Màn hình hiển thị:
- Loại thông dụng, màn hình tối thiểu 50 inch, Full HD;
- Có đủ cổng kết nối phù hợp;
- Có ngôn ngữ hiển thị Tiếng Việt;
- Điều khiển từ xa;
- Nguồn điện: AC 90-220V/50Hz.</t>
  </si>
  <si>
    <t xml:space="preserve"> (1) Máy tính để bàn:
- Chip CPU: Core™ i5-12400 (bộ nhớ đệm 18M Cache, 2.50 GHz) hoặc tương đương
- Ổ cứng: tối thiểu SSD 256GB chuẩn M.2 PCIe NVME
- Ram: 16GB DDR4-2666MHz
- VGA: Onboard hoặc card rời, Intel UHD Graphics hoặc tương đương;
- Cổng kết nối 
* Mặt sau: 2 x USB 3.2; 1 x LAN (RJ45); 1 x HDMI; 1 x Microphone; 1 x Line-in; 1 x Display port; 1 x Line-out; 2 x USB 2.0;
* Mặt trước: 1 x Headphone; 1 x Microphone; 2 x USB 3.2; 2 x USB 2.0
- Có kết nối wifi  802.11a, Bluetooh 5.0
- Hệ điều hành: Windows 10 home bản quyền trở lên.
- Màn hình: 23 inch; 1600x900; 200cd/m 2; 5ms; Cổng kết nối màn hình HDMI/ Display port/DVI phù hợp với case máy tính (có cáp kết nối kèm theo)
- Bàn phím: Kích thước: Full size; Dây cắm: USB
- Chuột: Cảm biến: Quang học; Số lượng nút: 3 nút; Bánh xe cuộn: Quang học; Dây cắm: USB
- Webcam: USB2.0, HD 720p, 30fps
- Tai nghe: Kiểu tai chụp, có micro
</t>
  </si>
  <si>
    <t>(2) Máy tính xách tay: 
Bộ vi xử lý: Core™ i5-12400 (bộ nhớ đệm 12M Cache, 2.50 GHz) hoặc tương đương
Bộ nhớ (Ram): 16GB Bus 2666Mhz (4 x DIMM up to 128GB)
VGA: Onboard hoặc card rời
Đồ họa: Intel® UHD Graphics hoặc tương đương
Ổ cứng: SSD 240GB M2 PCIe
Âm thanh: Realtek®  High Definition Audio hoặc tương đương
Giao tiếp mạng: wifi 802.11a, Bluetooh 5.0 
Cổng kết nối: 1 x HDMI/Display port/DVI x1, 1 x USB3.0, 1x USB2.0, 1 x Jack 3.5 mm
Màn hình:14inch full HD trở lên, IPS, 250 nits</t>
  </si>
  <si>
    <t>V</t>
  </si>
  <si>
    <t>VI</t>
  </si>
  <si>
    <t>VII</t>
  </si>
  <si>
    <t>VIII</t>
  </si>
  <si>
    <t>IX</t>
  </si>
  <si>
    <t>XI</t>
  </si>
  <si>
    <t>XII</t>
  </si>
  <si>
    <t>XIII</t>
  </si>
  <si>
    <t>XIV</t>
  </si>
  <si>
    <t>Máy chiếu</t>
  </si>
  <si>
    <t xml:space="preserve">Máy chiếu </t>
  </si>
  <si>
    <t>Máy ảnh</t>
  </si>
  <si>
    <t xml:space="preserve">Máy chiếu:
- Loại thông dụng;
- Có đủ cổng kết nối phù hợp;
- Cường độ sáng tối thiểu 3.500 Ansilumens;
- Độ phân giải tối thiểu XGA;
- Kích cỡ khi chiếu lên màn hình tối thiểu 100 inch;
- Điều khiển từ xa;
- Kèm theo màn chiếu và thiết bị điều khiển (nếu có); 
</t>
  </si>
  <si>
    <t>Máy quay: Loại thông dụng, Full HD, màn hình LCD 2,7inch, bộ nhớ trong tối thiểu 8GB; zoom quang học tối thiểu 30x, zoom kĩ thuật số tối thiểu 30x.</t>
  </si>
  <si>
    <t>Máy ảnh: Kỹ thuật số, loại thông dụng, độ phân giải tối thiểu 15MP;</t>
  </si>
  <si>
    <t>Màn hình hiển thị:
- Loại thông dụng, màn hình tối thiểu 50 inch, Full HD.
- Có đủ cổng kết nối phù hợp;
- Có ngôn ngữ hiển thị Tiếng Việt;
- Điều khiển từ xa;
- Nguồn điện: AC 90-220V/50Hz.</t>
  </si>
  <si>
    <t>Máy chiếu:
Loại thông dụng.
- Có đủ cổng kết nối phù hợp;
- Cường độ sáng tối thiểu 3.500 Ansilumens;
- Độ phân giải tối thiểu XGA;
- Kích cỡ khi chiếu lên màn hình tối thiểu 100 inch;
- Điều khiển từ xa;
- Kèm theo màn chiếu và thiết bị điều khiển (nếu có).</t>
  </si>
  <si>
    <t xml:space="preserve">Máy chiếu đa năng </t>
  </si>
  <si>
    <t>Máy chiếu:
- Loại thông dụng.
- Có đủ cổng kết nối phù hợp;
- Cường độ sáng tối thiểu 3.500 Ansilumens;
- Độ phân giải tối thiểu XGA;
- Kích cỡ khi chiếu lên màn hình tối thiểu 100 inch;
- Điều khiển từ xa;
- Kèm theo màn chiếu và thiết bị điều khiển (nếu có).</t>
  </si>
  <si>
    <t xml:space="preserve">Máy chiếu:
- Loại thông dụng;
- Có đủ cổng kết nối phù hợp;
- Cường độ sáng tối thiểu 3.500 Ansilumens;
- Độ phân giải tối thiểu XGA;
- Kích cỡ khi chiếu lên màn hình tối thiểu 100 inch;
- Điều khiển từ xa;
- Kèm theo màn chiểu và thiết bị điều khiển (nếu có). </t>
  </si>
  <si>
    <t xml:space="preserve">Màn hình hiển thị:
Loại thông dụng, màn hình tối thiểu 50 inch, Full HD
- Có đủ cổng kết nối phù hợp
- Có ngôn ngữ hiển thị Tiếng Việt
- Sử dụng điện AC 90-220V/50Hz
- Điều khiển từ xa
</t>
  </si>
  <si>
    <t>Máy chiếu:
Loại thông dụng.
- Có đủ cổng kết nối phù hợp.
- Cường độ sáng tối thiểu 3.500 Ansilumens.
- Độ phân giải tối thiểu XGA
- Kích cỡ khi chiếu lên màn hình tối thiểu 100 inch
- Điều khiển từ xa
- Kèm theo màn chiếu và thiết bị điều khiển .</t>
  </si>
  <si>
    <t xml:space="preserve">  * Máy tính xách tay: Bộ vi xử lý: Intel® Core™ i5-12400 (bộ nhớ đệm 18M Cache, 2.50 GHz)
Chipset: Intel® H610 
Bộ nhớ (Ram): 4GB Bus 2666Mhz (4 x DIMM up to 128GB)
Đồ họa: Intel® UHD Graphics Ổ cứng: SSD 240GB 
Âm thanh: Realtek® ALC897 8-channel High Definition Audio Codec
Giao tiếp mạng: Gigabit LAN controller. Có kết nối LAN, Wifi và Bluetooth.
Màn hình: LED 21.5" full HD trở lên
Phụ kiện: bàn phím, chuột, tai nghe, micro, wedcam</t>
  </si>
  <si>
    <t xml:space="preserve">Máy chiếu:
- Loại thông dụng;
- Có đủ cổng kết nối phù hợp;
- Cường độ sáng tối thiểu 3.500 Ansilumens;
- Độ phân giải tối thiểu Full HD;
- Kích cỡ khi chiếu lên màn hình tối thiểu 100 inch; 
- Điều khiển từ xa;
- Kèm theo màn chiếu và thiết bị điều khiển (nếu có). 
</t>
  </si>
  <si>
    <t xml:space="preserve">Màn hình hiển thị:
- Loại thông dụng, màn hình tối thiểu 50 inch, Full HD;
- Có đủ cổng kết nối phù hợp;
- Có ngôn ngữ hiển thị Tiếng Việt;
- Điều khiển từ xa;
- Nguồn điện: AC 90-220V/50Hz.
</t>
  </si>
  <si>
    <t>TT (cũ)</t>
  </si>
  <si>
    <t>Stt</t>
  </si>
  <si>
    <t>Bộ thiết bị để vẽ trên bảng gồm: 
- 01 chiếc thước thẳng dài tối thiểu 500mm, độ chia nhỏ nhất là 01mm;
 - 01 chiếc compa dài 400mm với đầu được thiết kế thuận lợi khi vẽ trên bảng bằng phấn, bút dạ, một đầu thuận lợi cho việc cố định trên mặt bảng;
 - 01 thước đo góc đường kính 300mm, có hai đường chia độ, khuyết ở giữa, khi sử dụng có thể dễ dàng đặt thước sao cho tâm thước trùng với đỉnh góc;
 - 01 chiếc ê ke vuông, kích thước (400x400)mm, có độ chia nhỏ nhất là 01mm; Tất cả các thiết bị trên được làm bằng nhựa/gỗ hoặc vật liệu khác có độ cứng tương đương, không cong vênh, chắc chắn, có mấu được gắn chắc chắn để cầm thuận tiện khi vẽ hình, màu sắc tươi sáng, an toàn với người sử dụng</t>
  </si>
  <si>
    <t>Bộ thiết bị gồm:
- 01 thước cuộn, có độ dài tối thiểu 10m, có độ chia nhỏ nhất 01cm, có bộ phận để thu dây được dễ 
dàng;
- Chân cọc tiêu, gồm:
+ 01 ống trụ bằng nhựa màu đen có đường kính 20mm, độ dày của vật liệu là 04mm;
+ 03 chân bằng thép CT3 đường kính 07mm, cao 250mm, được sơn tĩnh điện, 03 chân tạo ra mặt 
chân đế đủ lớn để có thể giữ cọc tiêu ở tư thế thẳng đứng một cách vững vàng.
- 01 cọc tiêu: Ống vuông kích thước (12x12)mm, độ dày của vật liệu là 0,8mm, dài 1200mm, được sơn 
liên tiếp màu trắng, đỏ (chiều dài của vạch sơn là 100mm), hai đầu có bịt nhựa chắc chắn;
- 01 quả dọi bằng đồng đường kính 14mm, dài 20mm, có dây treo;
- 01 cuộn dây đo có đường kính 2mm, chiều dài tối thiểu 25m. Được quấn xung quanh ống trụ đường 
kính 80mm, dài 50mm (2 đầu ống có gờ để không tuột dây; trên thành gờ có khe hẹp hoặc bộ phận 
có thể giữ cố định đầu dây 1 cách dễ dàng, chắc chắn);
- Chân chữ H bằng thép có đường kính 19mm, độ dày của vật liệu là 0,9mm, gồm:
+ 02 thanh dài 800mm sơn tĩnh điện màu đen;
+ 01 thanh 600mm sơn tĩnh điện màu đen;
+ 02 thanh dài 250mm sơn tĩnh điện màu đen;
+ 04 khớp nối chữ T bằng nhựa (chắc chắn, có độ bền cao, dễ dàng tháo lắp);
+ 02 cái cút nối thẳng bằng nhựa (chắc chắn, có độ bền cao, dễ dàng tháo lắp);
+ 04 đầu bịt bằng nhựa chắc chắn;
- Eke đặc bằng nhôm, có kích thước (12x12x750)mm, độ dày của vật liệu là 0,8mm. Liên kết góc vuông 
bằng hai má nhựa; 2 thanh giằng bằng thép có kích thước (12x2)mm (trong đó 1 thanh dài 330mm, một 
thanh dài 430mm);
- Giác kế: mặt giác kế có đường kính 140mm, độ dày của vật liệu là 2mm. Trên mặt giác kế được chia 
độ và đánh số (khắc chìm), có gá hình chữ nhật L kích thước (30x10x2)mm. Tất cả được gắn trên chân 
đế có thể điều chỉnh được thăng bằng và điều chỉnh độ cao từ 400mm đến 1200mm;
- Ống nối bằng nhựa chắc chắn, có độ bền cao, dễ dàng tháo lắp, màu ghi sáng đường kính 22mm, 
dài 38mm trong có ren M16;</t>
  </si>
  <si>
    <t>Văn bản thiếu ống ngắm</t>
  </si>
  <si>
    <t>Bộ thiết bị dạy học về Thống kê và Xác suất gồm:
- 01 quân xúc xắc bằng nhựa, màu sắc tươi sáng, không cong vênh, chịu được nước, có độ dài cạnh là 
20mm; có 6 mặt, số chấm xuất hiện ở mỗi mặt là một trong các số 1; 2; 3; 4; 5; 6 (mặt 1 chấm; mặt 2 
chấm;...; mặt 6 chấm).
- 01 hộp nhựa trong để tung quân xúc xắc (Kích thước phù hợp với quân xúc xắc)</t>
  </si>
  <si>
    <t>- 01 hộp bóng có 3 quả bằng nhựa, trong đó có 1 quả bóng xanh, 1 quả bóng đỏ và 1 quả bóng vàng, 
các quả bóng có kích thước và trọng lượng như nhau với đường kính 35mm (giống quả bóng bàn).</t>
  </si>
  <si>
    <t xml:space="preserve">Hình học phẳng </t>
  </si>
  <si>
    <t>Bộ thiết bị dạy hình học phẳng gồm:
- Mô hình tam giác đều có kích thước cạnh là 100mm (6 tam giác);
- Mô hình hình tròn có đường kính là 100mm, có gắn thước đo độ;
- 04 chiếc que có kích thước bằng nhau và bằng (2x5x100)mm, ghim lại ở một đầu (để mô tả các loại 
góc nhọn, vuông, tù, góc kề bù, tia phân giác của một góc, góc đối đỉnh) (gắn được trên bảng từ).
Tất cả các thiết bị trên được làm bằng nhựa, màu sắc tươi sáng, không cong vênh, nổi bật (màu vàng 
hoặc đỏ), an toàn với người sử dụng</t>
  </si>
  <si>
    <t>Hình học trực quan</t>
  </si>
  <si>
    <t>- 01 hình hộp chữ nhật có kích thước (120x150x210)mm, các mặt đều là những tấm nhựa trong, độ dày 
của vật liệu là 2mm, có nam châm F4mm và có thể mở ra thành hình khai triển của hình hộp chữ nhật để 
gắn được trên bảng từ.
- 01 hình lập phương có kích thước (200x200x200)mm, các mặt đều là những tấm nhựa trong, độ dày 
của vật liệu là 2mm, có nam châm F4mm và có thể mở ra thành hình khai triển của hình lập phương để 
gắn được trên bảng từ.
- 01 hình lăng trụ đứng tam giác có kích thước đáy (120x150x180)mm, chiều cao 210mm, các mặt đều 
là những tấm nhựa trong, độ dày của vật liệu là 2mm, có nam châm F4mm và có thể mở ra thành hình 
khai triển của hình lăng trụ đứng tam giác để gắn được trên bảng từ.
- 01 hình hộp chữ nhật biểu diễn cách tính thể tích, kích thước trong hộp (200x160x100)mm, các mặt 
đều là những tấm nhựa trong suốt, độ dày vật liệu là 2mm, có nam châm F4mm. Bên trong chứa 1 tấm 
đáy (200x160x10)mm và 1 cột (10x10x90)mm, sơn ô vuông (10x10)mm bằng hai màu trắng, đỏ.</t>
  </si>
  <si>
    <t>- 01 hình chóp tam giác đều có kích thước cạnh đáy 200 mm, cạnh bên 150 mm, các mặt đều là những 
tấm nhựa trong, độ dày của vật liệu là 2mm, có nam châm F4mm và có thể mở ra thành hình khai triển 
theo đáy của hình chóp tam giác đều (gắn được trên bảng từ).
- 01 hình chóp tứ giác đều có kích thước cạnh đáy 200 mm, cạnh bên 150 mm, các mặt đều là những 
tấm nhựa trong, độ dày của vật liệu là 2mm, có nam châm F4mm và có thể mở ra thành hình khai triển 
theo đáy của hình chóp tứ giác đều (gắn được trên bảng từ).</t>
  </si>
  <si>
    <t>- 01 hình trụ đường kính đáy 100mm, cao 150mm, độ dày của vật liệu là 2mm.
- 01 hình nón đường kính đáy 100mm, cao 150mm, độ dày của vật liệu là 2mm.
- 01 hình cầu đường kính ngoài 100mm.
- 01 hình trụ đường kính trong 100mm, cao 110mm.
- 01 phễu có đường kính miệng phễu 60mm.
- 01 mô hình động dạng khối tròn xoay gồm động cơ nhỏ có trục thẳng đứng, quay tròn được và dễ gắn 
các mảnh hình: hình tròn, hình tam giác cân, hình chữ nhật bằng nhựa màu.
Tất cả các thiết bị trên được làm bằng nhựa, màu sắc tươi sáng, không cong vênh, an toàn với người sử 
dụng.</t>
  </si>
  <si>
    <t>Phần mềm không vi phạm bản quyền.
Phần mềm toán học đảm bảo hỗ trợ HS thực hành vẽ hình và thiết kế đồ họa liên quan đến: tam giác 
đều, hình vuông, hình chữ nhật, hình thoi, hình bình hành, hình thang cân, hình đối xứng; tia phân giác 
của một góc, đường trung trực của một đoạn thẳng, các đường đặc biệt trong tam giác; hình đồng dạng; 
đường tròn, tam giác vuông, đa giác đều.</t>
  </si>
  <si>
    <t>Tranh thực hiện hành gồm 01 tờ. Nội dung tranh thể hiện: Hướng dẫn cách tích ứng với những thay đổi:
- Chấp nhận thực tại, biết cách điều khiển cảm xúc;
- Hướng tới tương lai, thiết lập lại các mục tiêu, tập trung vào điều tích cực;
- Tin tưởng vào bản thân và tương lai.
Kích thước (720x1020)mm,có dung sai 10mm, in offset 4 màu trên giấy couche có định lượng 200g/m2 
cán OPP mờ</t>
  </si>
  <si>
    <t>Minh họa:
- Tham gia gói bánh chưng cùng các bạn trong lớp làm quà tặng các bạn có hoàn cảnh khó khăn.
- Các bạn trong chi đội tổ chức đi thăm hỏi gia đinh thương binh liệt sĩ nhân ngày 27-2 nhưng 2 bạn 
trong chi đội rủ nhau đi chơi không tham gia.
- Video có độ phân giải HD (tối thiểu 1280x720); âm thanh rõ; hình ảnh đẹp, sinh động; thuyết minh 
(hoặc phụ đề) bằng tiếng Việt phổ thông; thời lượng không quá 05 phút.</t>
  </si>
  <si>
    <t>Minh họa: đất nước bị tàn phá do chiến tranh và được xây dựng phát triển trong hòa bình.
Video có độ phân giải HD (tối thiểu 1280x720); âm thanh rõ; hình ảnh đẹp, sinh động; thuyết minh 
(hoặc phụ đề) bằng tiếng Việt phổ thông; thời lượng không quá 05 phút</t>
  </si>
  <si>
    <t>Dụng cụ thực hành: Gương méo, gương lồi để phục vụ cho việc mô phỏng các tình huống tự nhận thức 
bản thân.
- Bộ thẻ 4 màu hình chữ nhật có kích thước (200x600)mm theo mô hình 4 cửa sổ Johari với những nội 
dung khác nhau được in chữ và có thể bóc/dán vào tấm thẻ như sau:
- Màu vàng: những điều bạn đã biết về bản thân và người khác biết về bạn;
- Màu xanh: điều bạn không biết về mình nhưng người khác lại biết rất rõ;
- Màu đỏ: điều bạn biết về mình nhưng người khác lại không biết, những điều bạn chưa muốn bộc lộ;
- Màu xám: những dữ kiện mà bạn và người khác đều không nhận biết qua vẻ bề ngoài</t>
  </si>
  <si>
    <t>Bộ dụng cụ thực hành các tình huống nguy hiểm sau:
- Thoát khỏi đám cháy khi xảy ra cháy, hỏa hoạn;
- Phòng tránh tai nạn đuối nước;
- Phòng tránh thiên tai;
- Sơ cấp cứu ban đầu.
Bộ dụng cụ gồm:
- Bình cứu hỏa, bao tay, mũ bảo hộ, vòi phun nước, phao;
- Bộ thiết bị mô phỏng dụng cụ y tế sơ cấp cứu cơ bản</t>
  </si>
  <si>
    <t>01 lược đồ thể hiện tình hình chính trị thế giới từ năm 1918 đến 1945, gồm 1 tờ: Kích thước 
(720x1020)mm, có dung sai 10mm, in offset 4 màu trên giấy couche có định lượng 200g/m2 cán OPP 
mờ</t>
  </si>
  <si>
    <t>Bộ phim tài liệu gồm 2 phim ngắn thể hiện công cuộc xây dựng CNXH và cuộc chiến tranh chống Phát 
xít từ năm 1918 – 1945.
- 01 phim thể hiện công cuộc xây dựng CNXH ở Liên Xô trước năm 1939;
- 01 phim thể hiện cuộc chiến tranh vệ quốc vĩ đại và cuộc chiến tranh đánh bại phát xít Đức, Nhật Bản 
của Liên Xô và Đồng Minh.
Video có độ phân giải HD (tối thiểu 1280x720); âm thanh rõ; hình ảnh đẹp, sinh động; thuyết minh 
(hoặc phụ đề) bằng tiếng Việt phổ thông; thời lượng không quá 03 phút</t>
  </si>
  <si>
    <t>Bộ lược đồ gồm 02 tờ:
- 01 tờ lược đồ diễn biến chính của cuộc Chiến tranh thế giới II ở châu Âu;
- 01 tờ lược đồ thể hiện diễn biến chính của Chiến tranh thế giới II ở châu Á – Thái Bình Dương;
- Lược đồ có ghi rõ địa danh hồi đó đối chiếu với địa danh ngày nay;
- Kích thước (720x1020)mm, có dung sai 10mm, in offset 4 màu trên giấy couche có định lượng 
200g/m2 cán OPP mờ</t>
  </si>
  <si>
    <t>Bộ gồm 02 phim tài liệu về một số sự kiện quan trọng của cuộc Chiến tranh thế giới II:
- 01 phim về cuộc chiến tranh tiêu diệt phát xít Đức;
- 01 phim về diễn biến của cuộc chiến tranh ở châu Á - Thái Bình Dương.
Video có độ phân giải HD (tối thiểu 1280x720); âm thanh rõ; hình ảnh đẹp, sinh động; thuyết minh 
(hoặc phụ đề) bằng tiếng Việt phổ thông; thời lượng không quá 03 phút.</t>
  </si>
  <si>
    <t>01 tờ lược đồ Việt Nam thể hiện được diễn biến chính của cuộc Cách mạng tháng Tám năm 1945.
Kích thước (720x1020)mm, có dung sai 10mm, in offset 4 màu trên giấy couche có định lượng 200g/m2 cán OPP mờ</t>
  </si>
  <si>
    <t>Bộ phim tài liệu thể hiện những nhân vật, sự kiện tiêu biểu của lịch sử cách mạng Việt Nam từ năm 
1918 đến năm 1945, gồm 2 phim:
- 01 phim thể hiện được nhân vật và sự kiện tiêu biểu liên quan đến hoạt động của Nguyễn Ái Quốc và 
sự ra đời của Đảng Cộng sản Việt Nam;
- 01 phim thể hiện được nhân vật và sự kiện tiêu biểu của cuộc Cách mạng tháng Tám năm 1945.
Video có độ phân giải HD (tối thiểu 1280x720); âm thanh rõ; hình ảnh đẹp, sinh động; thuyết minh 
(hoặc phụ đề) bằng tiếng Việt phổ thông; thời lượng không quá 03 phút</t>
  </si>
  <si>
    <t>01 lược đồ Liên Xô và các nước XHCN ở Đông Âu trong thời gian từ năm 1945 đến năm 1991.
Kích thước (720x1020)mm, có dung sai 10mm, in offset 4 màu trên giấy couche có định lượng 200g/m2 cán OPP mờ.</t>
  </si>
  <si>
    <t>01 phim tài liệu về thành tựu xây dựng công nghiệp nguyên tử và về cuộc chinh phục vũ trụ của Liên Xô.
Video có độ phân giải HD (tối thiểu 1280x720); âm thanh rõ; hình ảnh đẹp, sinh động; thuyết minh 
(hoặc phụ đề) bằng tiếng Việt phổ thông; thời lượng không quá 03 phút</t>
  </si>
  <si>
    <t>01 tờ lược đồ thể hiện được tình hình thế giới và vị thế của Mỹ và các nước Tây Âu, từ 1945 đến 1991.
Kích thước (720x1020)mm. có dung sai 10mm, in offset 4 màu trên giấy couche có định lượng 200g/m2 cán OPP mờ.</t>
  </si>
  <si>
    <t>Phim về lịch sử cuộc Cách mạng Cuba. 
Video có độ phân giải HD (tối thiểu 1280x720); âm thanh rõ; hình ảnh đẹp, sinh động; thuyết minh 
(hoặc phụ đề) bằng tiếng Việt phổ thông; thời lượng không quá 03 phút</t>
  </si>
  <si>
    <t>01 phim thể hiện một số sự kiện quan trọng trong lịch sử khu vực Đông Nam Á từ năm 1945 đến năm 
1991.
Video có độ phân giải HD (tối thiểu 1280x720); âm thanh rõ; hình ảnh đẹp, sinh động; thuyết minh 
(hoặc phụ đề) bằng tiếng Việt phổ thông; thời lượng không quá 03 phút</t>
  </si>
  <si>
    <t>Bộ phim gồm 02 phim tài liệu thể hiện được một số sự kiện quan trọng trong lịch sử Việt Nam từ tháng 
9 năm 1945 đến tháng 12 năm 1946:
- 01 phim về cuộc đấu tranh chống “giặc đói, giặc dột” và giặc ngoại xâm của nhân dân Việt Nam;
- 01 phim về cuộc bầu cử Quốc hội khóa I của nước Việt Nam Dân chủ Cộng hòa.
Video có độ phân giải HD (tối thiểu 1280x720); âm thanh rõ; hình ảnh đẹp, sinh động; thuyết minh 
(hoặc phụ đề) bằng tiếng Việt phổ thông; thời lượng không quá 03 phút.</t>
  </si>
  <si>
    <t>Bộ lược đồ Việt Nam gồm 03 tờ thể hiện được tình hình chính trị - quân sự của Việt Nam từ tháng 12 
năm 1946 đến tháng 7 năm 1954:
- 01 lược đồ về Chiến thắng Việt Bắc năm 1947;
- 01 tờ lược đồ về Chiến thắng biên giới 1950;
- 01 tờ lược đồ thể hiện được diễn biến chính của Chiến dịch Điện Biên Phủ.
Kích thước (720x1020)mm.
Tỉ lệ1 : 550.000, in offset 4 màu trên giấy couché có định lượng 200g/m2, 
 cán láng OPP mờ (in 2 mặt có 1 mặt trống). Hàng hóa được sản xuất quản lý theo tiêu chuẩn chất 
lượng: ISO 9001 - 2008.</t>
  </si>
  <si>
    <t>01 phim thể hiện được Chiến dịch Điện Biên Phủ năm 1954.
Video có độ phân giải HD (tối thiểu 1280x720); âm thanh rõ; hình ảnh đẹp, sinh động; thuyết minh 
(hoặc phụ đề) bằng tiếng Việt phổ thông; thời lượng không quá 03 phút</t>
  </si>
  <si>
    <t>Bộ lược đồ Việt Nam gồm 3 tờ thể hiện được tình hình chính trị - quân sự ở Việt Nam từ tháng 7 năm 
1954 đến tháng 5 năm 1975. Gợi ý:
- 01 tờ lược đồ miền Nam Việt Nam thể hiện Phong trào Đồng Khởi;
- 01 tờ lược đồ miền Nam Việt Nam thể hiện cuộc Tổng tấn công và nổi dậy Xuân 1968;
- 01 tờ lược đồ miền Nam Việt Nam thể hiện cuộc Tổng tấn công và nổi dậy Xuân 1975;
Kích thước (720x1020)mm, có dung sai 10mm, in offset 4 màu trên giấy couche có định lượng 200g/m2 cán OPP mờ</t>
  </si>
  <si>
    <t>Phim tài liệu về một số sự kiện quan trọng trong lịch sử Việt Nam từ tháng 7 năm 1954 đến tháng 5 năm 1975</t>
  </si>
  <si>
    <t>Bộ phim gồm 5 phim thể hiện một số sự kiện quan trọng trong lịch sử Việt Nam từ tháng7 năm 1954 
đến tháng 5 năm 1975. Gợi ý:
- 01 phim thể hiện công cuộc xây dựng miền Bắc từ năm 1954 đến năm 1975.
- 01 phim thể hiện Phong trào Đồng Khởi.
- 01 Phim thể hiện cuộc Tổng tấn công và nội dậy Xuân 1968.
- 01 phim thể hiện trận “Điện Biên Phủ trên không”, năm 1972.
- 01 phim thể hiện Chiến dịch Hồ Chí Minh, 1975.
Video có độ phân giải HD (tối thiểu 1280x720); âm thanh rõ; hình ảnh đẹp, sinh động; thuyết minh 
(hoặc phụ đề) bằng tiếng Việt phổ thông; thời lượng không quá 03 phút.</t>
  </si>
  <si>
    <t>Bộ phim tài liệu, gồm 3 phim thể hiện một số sự kiện quan trọng trong lịch sử Việt Nam từ năm 1986 
đến năm 1991. Gợi ý:
- 01 phim thể hiện tiêu biểu của đổi mới đất nước từ năm 1986 đến năm 1991;
- 01 phim thể hiện cuộc chiến tranh bảo vệ Tổ quốc của nhân dân Việt Nam tại khu vực biên giới Tây 
Nam, 1976-1979;
- 01 phim thể hiện được cuộc chiến tranh bảo vệ Tổ quốc của nhân dân Việt Nam tại khu vực biên giới 
phía Bắc, 1979-1988.
Video có độ phân giải HD (tối thiểu 1280x720); âm thanh rõ; hình ảnh đẹp, sinh động; thuyết minh 
(hoặc phụ đề) bằng tiếng Việt phổ thông; thời lượng không quá 03 phút</t>
  </si>
  <si>
    <t>01 phim thể hiện một số sự kiện quan trọng trong lịch sử khu vực Đông Nam Á từ năm 1991 đến nay 
(2021).
Video có độ phân giải HD (tối thiểu 1280x720); âm thanh rõ; hình ảnh đẹp, sinh động; thuyết minh 
(hoặc phụ đề) bằng tiếng Việt phổ thông; thời lượng không quá 03 phút.</t>
  </si>
  <si>
    <t>Bộ phim tài liệu gồm 3 phim thể hiện được những sự kiện lịch sử quan trọng tiêu biểu cho thành tựu của 
công cuộc đổi mới và hội nhập quốc tế, bảo vệ Tổ quốc của nhân dân Việt Nam từ năm 1991 đến nay. 
Gợi ý:
- 01 phim thể hiện quá trình chủ động hội nhập quốc tế của Việt Nam từ năm 1991 đến nay;
- 01 phim thể hiện những thành tựu đổi mới trong lĩnh vực kinh tế - xã hội của Việt Nam từ năm 1991 
đến nay;
- 01 phim thể hiện những thành tựu về giáo dục, văn hóa, khoa học và công nghệ của Việt Nam từ năm 
1991 đến nay.
Video có độ phân giải HD (tối thiểu 1280x720); âm thanh rõ; hình ảnh đẹp, sinh động; thuyết minh 
(hoặc phụ đề) bằng tiếng Việt phổ thông; thời lượng không quá 03 phút.</t>
  </si>
  <si>
    <t>Tờ tranh gồm các bộ phận hợp thành vùng biển Việt Nam theo Luật biển quốc tế năm 1982, bao gồm 
các vùng: nội thủy, lãnh hải, vùng tiếp giáp lãnh hải, vùng đặc quyền về kinh tế và thềm lục địa.
Kích thước (420x590)mm.
Dung sai 10mm, in offset 4 màu trên giấy couché có định lượng 200g/m2, cán OPP mờ.</t>
  </si>
  <si>
    <t>Bản đồ treo tường, thể hiện: mật độ dân số; quy mô dân số các đô thị; kèm biểu đồ hình cột thể hiện tình  
hình gia tăng dân số qua các năm, 2 tháp dân số, biểu đồ hình miền thể hiện cơ cấu lao động đang làm 
việc phân theo khu vực kinh tế (số liệu cập nhật).
Kích thước (720x1020)mm.
Dung sai 10mm, in offset 4 màu trên giấy couché có định lượng 200g/m2, cán OPP mờ</t>
  </si>
  <si>
    <t>Bản đồ treo tường, thể hiện: ranh giới các vùng nông nghiệp; vùng trồng cây lương thực, thực phẩm và 
cây hàng năm; vùng trồng cây công nghiệp lâu năm và cây ăn quả; vùng rừng; vùng nông lâm kết hợp; 
vùng nuôi trồng thủy sản tập trung; sản phẩm chuyên môn hóa của từng vùng: cây lúa, cây thực phẩm, 
các cây công nghiệp (chè, cao su, cà phê, hồ tiêu, điều, dừa, mía, lạc, đậu tương), cây ăn quả, vật nuôi 
(trâu, bò, lợn, gia cầm).
Kích thước (720x1020)mm, dung sai 10mm, in offset 4 màu trên giấy couché có định lượng 200g/m2,
cán OPP mờ.</t>
  </si>
  <si>
    <t>Bản đồ treo tường, thể hiện: các trung tâm công nghiệp, các ngành công nghiệp chủ yếu trong mỗi trung  
tâm; các trung tâm công nghiệp có quy mô khác nhau.
Kèm hình ảnh về ngành khai thác dầu khí, dệt may, chế biến thủy sản, chế biến cây công nghiệp.
Kích thước (720x1020)mm, dung sai 10mm, in offset 4 màu trên giấy couché có định lượng 200g/m2,
cán OPP mờ</t>
  </si>
  <si>
    <t>Bản đồ treo tường, thể hiện: các tuyến đường bộ huyết mạch, các tuyến đường sắt, các tuyến đường 
biển, các cảng lớn (biển/ sông) và các sân bay; kèm theo hình ảnh về cảng biển, cảng sông, đường sắt, 
sân bay, đường bộ. 
Kích thước (720x1020)mm, dung sai 10mm, in offset 4 màu trên giấy couché có định lượng 200g/m2, 
cán OPP mờ.</t>
  </si>
  <si>
    <t>Bản đồ treo tường, thể hiện:
- Địa hình, sông ngòi, hồ lớn, khoáng sản, vườn quốc gia, bãi tắm, bãi cá;
- Đầy đủ ranh giới với các nước láng giềng, các vùng giáp ranh; vùng biển, đảo; 
- Bản đồ phụ: vị trí của vùng Trung du và miền núi Bắc Bộ trên lãnh thổ Việt Nam. 
Kích thước (720x1020)mm, dung sai 10mm, in offset 4 màu trên giấy couché có định lượng 200g/m2, 
cán OPP mờ</t>
  </si>
  <si>
    <t>Bản đồ treo tường, thể hiện:
- Các trung tâm công nghiệp (trong đó có các ngành công nghiệp); nơi phân bố vật nuôi (trâu, bò), cây 
trồng (chè, hồi, quế, cà phê, đậu tương, cây ăn quả, ngô); vùng rừng; vùng nông lâm kết hợp; vùng 
lúa/lợn/gia cầm; giao thông vận tải; khu kinh tế cửa khẩu; các điểm du lịch; 
- Đầy đủ ranh giới với các nước láng giềng, các vùng giáp ranh; vùng biển, đảo;
- Bản đồ phụ: vị trí của vùng Trung du và miền núi Bắc Bộ trên lãnh thổ Việt Nam. 
Kích thước (720x1020)mm, dung sai 10mm, in offset 4 màu trên giấy couché có định lượng 200g/m2, 
cán OPP mờ</t>
  </si>
  <si>
    <t>Bản đồ treo tường, thể hiện:
- Địa hình, sông ngòi, một số loại đất (đất phù sa, đất mặn, đất phèn, đất lầy thụt, đất xám trên phù sa 
cổ, đất feralit), khoáng sản, vườn quốc gia, hang động, bãi tắm, bãi cá, bãi tôm;
- Đầy đủ ranh giới với các vùng giáp ranh; vùng biển, đảo;
- Bản đồ phụ: vị trí của vùng Đồng bằng sông Hồng trên lãnh thổ Việt Nam. 
Kích thước (720x1020)mm, dung sai 10mm, in offset 4 màu trên giấy couché có định lượng 200g/m2, 
cán OPP mờ</t>
  </si>
  <si>
    <t>Bản đồ treo tường, thể hiện:
- Các trung tâm công nghiệp (trong đó có các ngành công nghiệp); nơi phân bố vật nuôi (lợn, gia cầm, 
trâu, bò), cây trồng (lúa, cây ăn quả, cây thực phẩm); vùng rừng, vùng nông lâm kết hợp; vùng 
lúa/lợn/gia cầm; sân bay, khu kinh tế ven biển, các điểm du lịch, các tuyến giao thông chính;
- Đầy đủ ranh giới với các vùng giáp ranh; vùng biển, đảo; 
- Bản đồ phụ: vị trí của vùng Đồng bằng sông Hồng trên lãnh thổ Việt Nam. 
Kích thước (720x1020)mm, dung sai 10mm, in offset 4 màu trên giấy couché có định lượng 200g/m2, 
cán OPP mờ</t>
  </si>
  <si>
    <t>Bản đồ treo tường, thể hiện: 
- Địa hình, sông ngòi, khoáng sản, bãi cá, bãi tôm, vườn quốc gia, bãi tắm, hang động;
- Đầy đủ ranh giới với các nước láng giềng, các vùng giáp ranh; vùng biển, đảo;
- Bản đồ phụ: vị trí của vùng Bắc Trung Bộ trên lãnh thổ Việt Nam. 
Kích thước (720x1020)mm, dung sai 10mm, in offset 4 màu trên giấy couché có định lượng 200g/m2, 
cán OPP mờ.</t>
  </si>
  <si>
    <t>Bản đồ treo tường, thể hiện:
- Các trung tâm công nghiệp (trong đó có các ngành công nghiệp); nơi phân bố vật nuôi (trâu, bò, lợn), 
cây trồng (lúa, cao su, cà phê, mía, lạc, cây thực phẩm), bãi cá, bãi tôm; vùng rừng; vùng nông lâm kết 
hợp; vùng lúa/lợn/gia cầm; một số điểm du lịch, sân bay, cảng biển, khu kinh tế ven biển, khu kinh tế 
cửa khẩu, các tuyến giao thông chính;
- Đầy đủ ranh giới với các nước láng giềng, các vùng giáp ranh; vùng biển, đảo;
- Bản đồ phụ: vị trí của vùng Bắc Trung Bộ trên lãnh thổ Việt Nam. 
Kích thước (720x1020)mm, dung sai 10mm, in offset 4 màu trên giấy couché có định lượng 200g/m2, 
cán OPP mờ</t>
  </si>
  <si>
    <t>Bản đồ treo tường, thể hiện:
- Địa hình, sông ngòi, khoáng sản, bãi cá, bãi tôm, vườn quốc gia, bãi tắm;
- Đầy đủ ranh giới với các nước láng giềng, các vùng giáp ranh; vùng biển, đảo;
- Bản đồ phụ: vị trí của vùng Duyên hải Nam Trung Bộ trên lãnh thổ Việt Nam. 
Kích thước (720x1020)mm, dung sai 10mm, in offset 4 màu trên giấy couché có định lượng 200g/m2, 
cán OPP mờ</t>
  </si>
  <si>
    <t>Bản đồ treo tường, thể hiện:
- Các trung tâm công nghiệp (trong đó có các ngành công nghiệp), nơi phân bố vật nuôi (trâu, bò, lợn), 
cây trồng (lúa, mía, bông, dừa, lạc, cây ăn quả), bãi cá, bãi tôm; vùng rừng, vùng nông lâm kết hợp; 
vùng lúa/lợn/gia cầm; một số điểm du lịch, sân bay, cảng biển, khu kinh tế ven biển, các tuyến giao 
thông chính; 
- Đầy đủ ranh giới với các nước láng giềng, các vùng giáp ranh; vùng biển, đảo;
- Bản đồ phụ: vị trí của vùng Duyên hải Nam Trung Bộ trên lãnh thổ Việt Nam. 
Kích thước (720x1020)mm, dung sai 10mm, in offset 4 màu trên giấy couché có định lượng 200g/m2, 
cán OPP mờ</t>
  </si>
  <si>
    <t>Bản đồ treo tường, thể hiện:
- Địa hình, sông ngòị, hồ lớn, khoáng sản, vườn quốc gia, khu vực đất badan;
- Đầy đủ ranh giới với các nước láng giềng, các vùng giáp ranh;
- Bản đồ phụ: vị trí của vùng Tây Nguyên trên lãnh thổ Việt Nam. 
Kích thước (720x1020)mm, dung sai 10mm, in offset 4 màu trên giấy couché có định lượng 200g/m2, 
cán OPP mờ</t>
  </si>
  <si>
    <t>Bản đồ treo tường, thể hiện:
- Các trung tâm công nghiệp (trong đó có các ngành công nghiệp); nơi phân bố vật nuôi (trâu, bò, lợn), 
cây trồng (cà phê, hồ tiêu, cao su, chè, bông, đậu tương, mía, cây thực phẩm); vùng rừng; vùng nông 
lâm kết hợp; vùng cây công nghiệp; vùng lợn/lúa/gia cầm; vườn quốc gia, sân bay, khu kinh tế cửa 
khẩu, các tuyến giao thông chính;
- Đầy đủ ranh giới với các nước láng giềng, các vùng giáp ranh; 
- Bản đồ phụ: vị trí của vùng Tây Nguyên trên lãnh thổ Việt Nam. 
Kích thước (720x1020)mm, dung sai 10mm, in offset 4 màu trên giấy couché có định lượng 200g/m2, 
cán OPP mờ.</t>
  </si>
  <si>
    <t>Chưa chọn chất liệu gỗ hay nhựa</t>
  </si>
  <si>
    <t>Thí nghiệm để phân biệt dung dịch; dung môi</t>
  </si>
  <si>
    <t>Thí nghiệm nghiên cứu phương pháp tách chất ra khỏi hỗn hợp bằng phương pháp lọc; chiết; cô cạn</t>
  </si>
  <si>
    <t>Thực hành quan sát tế bào</t>
  </si>
  <si>
    <t>Thực hành làm tiêu bản quan sát tế bào</t>
  </si>
  <si>
    <t>Thực hành quan sát sinh vật đơn bào</t>
  </si>
  <si>
    <t>Thực hành quan sát nguyên sinh vật</t>
  </si>
  <si>
    <t>Thực hành quan sát nấm</t>
  </si>
  <si>
    <t>Thực hành tìm hiểu sinh vật ngoài thiên nhiên</t>
  </si>
  <si>
    <t>Bộ dụng cụ thí nghiệm cảm ứng điện từ</t>
  </si>
  <si>
    <t>Gồm
- Ống nghiệm, đèn cồn và Bộ ống dẫn thuỷ tinh các loại, Bát sứ; Bộ giá thí nghiệm (TBDC); 
- Copper (II)sulfate ngậm nước (CuSO4.5H2O); Hydrochloric acid 37% (HCl); Silve nitrate (AgNO3) (TBDC);
- Đinh sắt, Dây đồng, Đồng phoi bào (Cu);
- Giấy phenolphtalein;
- Ống dẫn bằng cao su (Kích thước Φ6mm, dài 1000mm, dày 1mm; cao su mềm chịu hoá chất, không bị lão hoá).</t>
  </si>
  <si>
    <t>Bộ vật liệu điện gồm:
- Pin lithium (loại 3.7V, 1200mAh), 9 cục;
- Đế pin Lithium (loại đế ba), 03 cái;
- Dây điện màu đen, màu đỏ (đường kính 0.3 mm), 20m cho mỗi màu;
- Dây nối kĩ thuật điện (Dây đơn, đường kính 1.5mm, dài 30cm, có chốt cắm hai đầu đường kính 4mm);
- Dây cáp dupont (Loại dài 30cm, chân 2.54mm, 40 sợi);
- Dây kẹp cá sấu 2 đầu (dài 30cm), 30 sợi;
- Gen co nhiệt (đường kính 2 và 3 mm), mỗi loại 2m;
- Băng dính cách điện, 05 cuộn;
- Phíp đồng một mặt (A4, dày 1,2 mm), 5 tấm;
- Muối FeCl3, 500g;
- Thiếc hàn cuộn (loại 100g), 03 cuộn;
- Nhựa thông, 300g.</t>
  </si>
  <si>
    <t>Bộ dụng cụ đo gồm:
- Bộ thu thập dữ liệu: sử dụng để thu thập, hiển thị, xử lý và lưu trữ kết quả của các cảm biến tương thích trong danh mục. Có các cổng kết nối với các cảm biến và các cổng USB, SD để xuất dữ liệu. Được tích hợp màn hình màu, cảm ứng để trực tiếp hiển thị kết quả từ các cảm biến. Phần mềm tự động nhận dạng và hiển thị tên, loại cảm biến. Có thể kết nối với máy tính lưu trữ, phân tích và trình chiếu dữ liệu. Được tích hợp các công cụ để phân tích dữ liệu; 
- Cảm biến đo nồng độ khí C02 (thang đo: 0~50.000ppm, độ phân giải: 1ppm; độ chính xác: ±10%); 
- Cảm biến đo Lượng Oxi hòa tan trong nước (thang đo: 0 đến 20mg/L, độ chính xác: ±2%);
- Cảm biến đo Nồng độ khí Oxi trong không khí (thang đo: 0 đến 27%, độ chính xác ±1% trên toàn thang đo, nhiệt độ hoạt động: -20~50°C, độ ẩm hoạt động: 0~99%);
- Cảm biến đo Nhiệt độ (thang đo từ -20°C đến 120°C, độ phân giải ±0.03°C);
- Cảm biến đo Độ ẩm (khoảng đo: 0 đến 100%, độ chính xác: ±3%);
- Cảm biến đo Nồng độ mặn (thang đo: 0ppt ~ 50ppt, độ phân giải: ±0.1ppt, độ chính xác: ±1% trên toàn thang đo);
- Cảm biến đo Độ pH (Thang đo: 0-14pH, độ phân giải: ±0,01pH, nhiệt độ hoạt động: 5-60°C);
- Cảm biến đo Cường độ âm thanh (tùy chọn 2 thang đo: 40 - 100 dBA hoặc 80 - 130 dBA, độ chính xác: ±0.1 dBA trên toàn thang đo);
- Cảm biến đo Áp suất khí (thang đo: 0 đến 250kPa, độ phân giải: ±0.1kPa trên toàn thang đo).</t>
  </si>
  <si>
    <t>Làm bằng chất liệu không rỉ (trừ thủy tinh), không dùng thủy ngân, dải nhiệt độ đo từ 0 đến 100°C, độ phân giải tối thiểu 0,5°C (hoặc sử dụng cảm biến nhiệt độ ở phần thiết bị dùng chung).</t>
  </si>
  <si>
    <t>Gồm hai mảnh, gỗ hình tròn (có kích thước khác nhau) được nối với nhau bằng một thanh mỏng.
Chiều dài cả cán: 14-15cm
Đường kính: 5,5-6cm
Cao: 2,5-3cm
Chất liệu: Gỗ cao su
Cán bằng kim loại hoặc hợp kim</t>
  </si>
  <si>
    <t>Chất liệu: gỗ/gỗ phủ PU
Kích thước: Dài 14,5cm; rộng 2,5cm; cao 1 cm</t>
  </si>
  <si>
    <t>Dùng cho lớp 6, 7, 8,9</t>
  </si>
  <si>
    <t>Bộ 3 tranh rời kích thước (290x210)mm (in offset 4 màu trên giấy couche, định lượng 200g/m2, cán 
giấy OPP mờ (hoặc in màu trên nhựa). Bộ tranh/thẻ minh họa các hình ảnh:
- Ô nhiễm môi trường nước (ao, hồ, sông, biển);
- Ô nhiễm môi trường đất (rác thải, túi ni lông, đổ thải);
- Ô nhiễm môi trường không khí (mùi, khói bụi).</t>
  </si>
  <si>
    <t>Sử dụng tốt trên các hệ điều hành cài trên máy tính PC, Laptop,... Mỗi Video/Clip/Phim (tài liệu/tư liệu/mô phỏng) có thời lượng không quá 3 phút, độ phân giải HD (tối thiểu 1280x720) hình ảnh và âm thanh rõ nét, có thuyết minh (hoặc phụ đề) bằng tiếng Việt. Minh họa: - Áp lực điểm số; - Áp lực trường học; - Áp lực gia đình.</t>
  </si>
  <si>
    <t>Kích thước (400x600x0,5)mm, một mặt mầu trắng kẻ ô li dùng để viết bút dạ xoá được; một mặt màu xanh, dòng kẻ ô li trắng dùng để viết phấn, có nẹp và dây treo. Vật liệu bằng nhựa chính phẩm</t>
  </si>
  <si>
    <t xml:space="preserve">Kích thước (700x900x0,5)mm, một mặt mầu trắng kẻ ô li dùng để viết bút dạ xoá được; một mặt màu xanh, dòng kẻ ô li trắng dùng để viết phấn.
</t>
  </si>
  <si>
    <t>Mặt bảng có dòng in rõ ràng, thiết kế dạng ngang giúp học sinh dễ dàng viết chữ, thuận tiện cho việc học tập theo nhóm
Kích thước (700x900x0,5)mm, một mặt mầu trắng kẻ ô li dùng để viết bút dạ xoá được; một mặt màu xanh, dòng kẻ ô li trắng dùng để viết phấn.
Mặt bảng có đặc tính không bám dính, dễ dàng vệ sinh lau xóa sau khi viết
Bảng có thiết kế nhỏ gọn, đặc biệt có thể cuộn tròn mang theo khi cần thiết. Ngoài ra còn có dây treo bảng lên cao để trình bày một cách dễ dàng
Chất liệu nhựa an toàn, bên bỉ, không dễ bị nứt, đồng thời an toàn cho sức khỏe người tiêu dùng</t>
  </si>
  <si>
    <t>Giá đựng thiết bị</t>
  </si>
  <si>
    <t>Nam châm vĩnh cửu, vỏ ngoài bằng thép mạ Crom, có tay nắm nhựa, đường kính F32mm</t>
  </si>
  <si>
    <t>Khuôn nẹp ống dạng dẹt; kích cỡ dày 6mm, rộng 13mm, dài (1090mm, 1020mm, 790mm, 720mm, 540mm, 290mm), bằng nhựa PVC, có 2 móc để treo.</t>
  </si>
  <si>
    <t>- Kích thước : (500 x 1.200 x 1.700) mm
- Khung bằng thép sơn tĩnh điện hoặc các vật liệu có độ cứng tương đương.
- Giá có 10 móc treo.
- Liên kết bằng kết cấu lắp ghép và được cố định bằng các bulông, ốc vít chống tháo, có độ bền cao, an toàn trong quá trình sử dụng</t>
  </si>
  <si>
    <t xml:space="preserve">Phát đĩa CD / MP3 / WMA , Băng Cassette
- Đài FM, AM
- Chức năng phát lại CD (một hoặc tất cả), phát ngẫu nhiên , lặp lại
- Công xuất : 2W x 2W
- Màn hình hiển thị LCD
- Ngõ cắm tai nghe Stereo
- Nguồn điện : AC 220V / 50Hz-60Hz , DC 12V (sử dụng được pin)
- Có cổng USB và/hoặc thẻ nhớ
- Hỗ trợ phát USB và cổng vào Audio IN
- Kết nối Bluetooth </t>
  </si>
  <si>
    <t>Công suất loa: ≥ 200W
Tần số đáp ứng: 45Hz-16KHz ± 5%
Nguồn điện: AC 220V/50Hz; DC, có ắc quy/pin sạc.
Cổng kết nối: USB, AUX audio input/output, USB, SD Card, Mic Input
Có kết nối bluetooh
Các nút chức năng: Volume Mic, Echo, Bass, Treble, Volume
Thời gian sử dụng khi sạc pin đầy: ≥ 5h
Phụ kiện: 1x Điều khiển từ xa, 1x Mic không dây UHF, 1x Micro cài vai áo (Hoặc choàng đầu).</t>
  </si>
  <si>
    <t>Máy chiếu:
- Loại thông dụng;
- Có đủ cổng kết nối phù hợp;
- Cường độ sáng tối thiểu 3.500 Ansilumens;
- Độ phân giải tối thiểu XGA;
- Kích cỡ khi chiếu lên màn hình tối thiểu 100 inch;
- Điều khiển từ xa;
- Kèm theo màn chiếu và thiết bị điều khiển (nếu có).</t>
  </si>
  <si>
    <t>Chủ đề 1: Tập viết</t>
  </si>
  <si>
    <t>Chủ đề 3: Chính tả</t>
  </si>
  <si>
    <t>1.Video, clip tả người có nội dung về hình dáng, hoạt động của con người ở các độ tuổi, nghề nghiệp và công việc khác nhau.
Video có độ dài không quá 3 phút, độ phân giải HD tối thiểu (1280 x 720), hình ảnh âm thanh rõ nét, có thuyết minh phụ đề bằng Tiếng Việt.  Có bản quyền.
2. Video, clip tả cảnh có nội dung về một số cảnh đẹp tiêu biểu ở các vùng, miền (biển, miền núi, đồng bằng, miền Bắc, miền Trung, miền Nam.)
 Video có độ dài không quá 3 phút, độ phân giải HD tối thiểu (1280 x 720), hình ảnh âm thanh rõ nét, có thuyết minh phụ đề bằng Tiếng Việt. Có bản quyền.</t>
  </si>
  <si>
    <t>- Video/clip có nội dung về một số cảnh đẹp tiêu biểu ở các vùng, miền (biển, rừng núi, đồng bằng, miền Bắc, miền Trung, miền Nam),</t>
  </si>
  <si>
    <t>- 01 chiếc thước thẳng dài tối thiểu 500mm;
- Độ chia nhỏ nhất là: 1mm, 
- Vật liệu: Nhựa/gỗ hoặc vật liệu khác có độ cứng tương đương, 
- Không cong vênh, màu sắc tươi sáng, an toàn với người sử dụng. 
- Vạch kẻ trên thước thẳng, màu chữ và kẻ vạch trên thước tương phản với màu thước để dễ đọc số.</t>
  </si>
  <si>
    <t>Bộ thiết bị vẽ bảng gồm:
- 01 ê ke có kích thước các cạnh (300x400x500)mm, độ chia nhỏ nhất 01mm.
Vật liệu: thiết bị được làm bằng nhựa  hoặc vật liệu khác có độ cứng tương đương, không cong vênh, màu sắc tươi sáng, an toàn với người sử dụng
- 01 chiếc compa dài 400mm với đầu được thiết kế thuận lợi khi vẽ trên bảng bằng phấn, bút dạ, một đầu thuận lợi cho việc cố định trên mặt bảng;
Vật liệu: Bằng nhựa/gỗ hoặc vật liệu khác có độ cứng tương đương, không cong vênh, màu sắc tươi sáng, an toàn với người sử dụng.
- 01 thước đo góc đường kính 300mm, có hai đường chia độ, khuyết ở giữa.
Vật liệu: Thiết bị được làm bằng nhựa  hoặc vật liệu khác có độ cứng tương đương, không cong vênh, màu sắc tươi sáng, an toàn với người sử dụng.</t>
  </si>
  <si>
    <t>Bộ thiết bị hình học dạy phân số gồm:
  - 09 hình tròn đường kính 160mm, độ dày của vật liệu tối thiểu là 1,5mm màu sáng (trong đó có 5 hình được chia thành 4 phần đều nhau qua tâm bằng nét kẻ rộng 1mm; sơn màu đỏ 1/4 hình; 1 hình được chia thành 4 phần đều nhau qua tâm bằng nét kẻ rộng 1mm, đường viền theo chu vi và đường kẻ chia (không tiếp xúc với phần sơn) là nét kẻ đứt rộng 1mm, sơn đỏ 1/4; 1 hình được chia thành 4 phần đều nhau qua tâm bằng nét kẻ rộng 1mm toàn bộ hình tròn sơn màu đỏ; 1 hình được chia thành 2 phần đều nhau qua tâm bằng nét kẻ rộng 1mm; sơn đỏ 1/2 hình; 1 hình được chia thành 6 phần đều nhau qua tâm bằng nét kẻ rộng 1mm, sơn đỏ 5/6 hình tròn);
  - 02 hình tròn đường kính 160mm, độ dày của vật liệu tối thiểu là 1,5mm, chuyển động quay tương đối với nhau thông qua trục nối tâm có vòng đệm ở giữa; một hình trong suốt, một hình màu tối (mỗi hình: được chia thành 8 phần đều nhau qua tâm bằng nét kẻ, sơn màu đỏ 1/2 hình tròn. Các đường bao, đường nối tâm, có chiều rộng 1mm);
  - 04 hình vuông có kích thước (160x160)mm, màu trắng (trong đó có 3 hình chia thành 4 hình vuông nhỏ đều nhau qua tâm, bằng nét kẻ rộng 1mm, 1/4 hình có màu xanh cô ban và 1 hình chia thành 4 hình vuông nhỏ đều nhau qua tâm, bằng nét kẻ rộng 1mm, riêng phần không màu là nét kẻ đứt, 3/4 hình có màu xanh cô ban), độ dày của vật liệu tối thiểu là 1,5 mm.
  * Ghi chú: Các hình  sử dụng từ tính để giáo viên đính lên bảng từ</t>
  </si>
  <si>
    <t>Bộ thiết bị hình học dạy học phân số gồm:
  - 09 hình tròn đường kính Φ40mm, độ dày của vật liệu tối thiểu là 1,2mm màu sáng (trong đó có 5 hình được chia thành 4 phần đều nhau qua tâm bằng nét kẻ rộng 1mm; sơn màu đỏ 1/4 hình; 1 hình được chia thành 4 phần đều nhau qua tâm bằng nét kẻ rộng 1mm, đường viền theo chu vi và đường kẻ chia (không tiếp xúc với phần sơn) là nét kẻ đứt rộng 1mm, sơn đỏ 1/4; 1 hình được chia thành 4 phần đều nhau qua tâm bằng nét kẻ rộng 1mm toàn bộ hình tròn sơn màu đỏ; 1 hình được chia thành 2 phần đều nhau qua tâm bằng nét kẻ rộng 1mm; sơn đỏ 1/2 hình; 1 hình được chia thành 6 phần đều nhau qua tâm bằng nét kẻ rộng 1mm, sơn đỏ 5/6 hình tròn;
  - 04 hình vuông có kích thước (40x40)mm, màu trắng (trong đó có 3 hình chia thành 4 hình vuông nhỏ đều nhau qua tâm, bằng nét kẻ rộng 1mm, 1/4 hình có màu xanh cô ban và 1 bình chia thành 4 hình vuông nhỏ đều nhau qua tâm, bằng nét kẻ rộng 1mm, riêng phần không màu là nét kẻ đứt, 3/4 hình có màu xanh cô ban), độ dày của vật liệu tối thiểu là 1,2mm.</t>
  </si>
  <si>
    <t>02 hình thang bằng nhau, kích thước đầy lớn 280mm, đầy nhỏ 200mm, chiều cao 150mm, độ dày của vật liệu tối thiểu là 2mm, màu đỏ, đường cao màu trắng (trong đó có 1 hình giữ nguyên; 1 hình cắt ra 2 phần ghép lại được hình tam giác);
- 02 hình tam giác bằng nhau, kích thước cạnh đáy 250mm, cạnh xiên 220mm, cao 150mm, độ dày của vật liệu tối thiểu là 2 mm, màu xanh côban (trong đó có 1 hình tam giác giữ nguyên, có đường cao màu đen; 1 hình cắt thành 2 tam giác theo đường cao để ghép với hình trên được hình chữ nhật);
thiết bị được làm bằng nhựa, không cong vênh, chịu được nước, có màu tươi sảng, an toàn trong sử dụng.</t>
  </si>
  <si>
    <t xml:space="preserve"> 02 hình thang bằng nhau, kích thước 2 đáy 80mm và 50mm, chiều cao 40mm, độ dày của vật liệu tối thiểu là 1,2 mm, màu đỏ, kẻ đường cao (trong đó có 1 hình thang nguyên; 1 hình thang cắt ra 2 phần ghép lại được hình tam giác);
- 02 hình tam giác bằng nhau, kích thước đáy 80mm, cao 40mm, 1 góc 60°, độ dày của vật liệu tối thiểu là 1,2mm, màu xanh côban (trong đó có 1 hình tam giác nguyên, có kẻ đường cao; 1 hình tam giác cắt theo đường cao thành 2 tam giác để ghép với hình trên được hình chữ nhật (80x40)mm);
thiết bị được làm bằng nhựa, không cong vênh, chịu được nước, có màu tươi sảng, an toàn trong sử dụng.</t>
  </si>
  <si>
    <t>01 hình hộp chữ nhật kích thước (200x160x100)mm, 4 mặt xung quanh màu trắng, 2 đáy màu đỏ, độ dày của vật liệu tối thiểu là 2mm, các mặt liên kết với nhau bằng màng PET 0,05mm, có thể mở ra thành hình khai triển của hình hộp chữ nhật (gắn được trên bảng từ);
- 01 hình hộp chữ nhật biểu diễn cách tính thể tích, kích thước trong hộp (200x160x100)mm, trong suốt, độ dày của vật liệu tối thiểu là 2mm. Bên trong chứa 1 tấm đáy (200x160x10)mm và 1 cột (10x10x90)mm, sơn ô vuông (10x10)mm bằng hai màu trắng, đỏ;
- 01 hình lập phương cạnh 200mm, 4 mặt xung quanh màu trắng, 2 mặt đáy màu đỏ, độ dày của vật liệu tối thiểu là 2mm, các mặt liên kết với nhau bằng màng PET 0,05mm, có thể mở ra thành hình khai triển của hình lập phương (gắn được trên bảng từ);
- 01 hình lập phương cạnh 100mm biểu diễn thể tích 1dm3, trong suốt, bên trong chứa 1 tấm đáy có kích thước bằng (100x100x10)mm và 1 cột (10x10x90)mm, ô vuông (10x10)mm có hai màu xanh, trắng;
- 01 hình trụ làm bằng vật liệu trong suốt, độ dày tối thiểu là 2mm, đáy có đường kính 100mm, chiều cao 150mm;
- 01 hình cầu làm bằng vật liệu màu đỏ trong suốt, độ dày tối thiểu là 3mm, đường kính 200mm; Giá đỡ có đường kính 90mm, chiều cao 20mm, độ dày tối thiểu là 2mm.
Vật liệu: Thiết bị được làm bằng nhựa, không cong vênh, chịu được nước, có màu tươi sảng, an toàn trong sử dụng.</t>
  </si>
  <si>
    <t xml:space="preserve">Phần mềm toán học đảm bảo hỗ trợ GV vẽ hình trong dạy học các yếu tố hình học;
Phải sử dụng phần mềm không vi phạm bản quyền.
Đọc tốt trên các hệ điều hành cài trên máy tính PC, Laptop … và các thiết bị trình chiếu
</t>
  </si>
  <si>
    <t xml:space="preserve">Phần mềm toán học đảm bảo hỗ trợ GV vẽ bảng, biểu đồ; mô tả thí nghiệm ngẫu nhiên trong dạy học các yếu tố Thống kê và xác suất; Phải sử dụng phần mềm không vi phạm bản quyền.
Đọc tốt trên các hệ điều hành cài trên máy tính PC, Laptop … và các thiết bị trình chiếu
</t>
  </si>
  <si>
    <t>Loại thông dụng
'- Đọc đĩa DVD, VCD/CD, CD - RW hoặc tương đương;
- Cổng kểt nối: tối thiểu có cổng USB;
- Thẻ nhớ: Có;
- Tín hiệu ra dưới dạng AV, HDMI;
- Chức năng tua tiến, tua lùi, tạm dừng: Có;
- Điều khiển từ xa: Có;
- Nguồn đỉện: 90V - 240V/50 Hz.</t>
  </si>
  <si>
    <t>Màn hình hiển thị:
Loại thông dụng, màn hình tối thiểu 50 inch, Full HD
- Có đủ cổng kết nối phù hợp;
- Có ngôn ngữ hiển thị Tiếng Việt;
- Điều khiển từ xa;
- Nguồn điện: AC 90-220V/50Hz.</t>
  </si>
  <si>
    <t>Bộ tranh có nội dung theo các chủ điểm/chủ đề trong chương trình môn Ngoại ngữ cấp Tiểu học theo Chương trình giáo dục phổ thông 2018, kích thước (148x210)mm, in offset 4 màu trên giây couche đỉnh lượng 200g/m2, cán láng OPP mờ (hoặc in màu trên nhựa).</t>
  </si>
  <si>
    <t>Bộ học liệu điện tử được xây dựng theo chương trình môn Ngoại ngữ cấp Tiểu học theo Chương trình giáo dục phổ thông 2018, không vi phạm các quy định về bản quyền, pháp luật, chủ quyền, văn hóa, dân tộc, giới, các đối tượng dễ tổn thương, có hệ thống học liệu điện tử (bài nghe, video, hình ảnh, bài giảng điện tử để dạy luyện nghe/nói cho học sinh, hệ thống câu hỏi, đề kiểm tra) đi kèm và được tổ chức, quản lý thành hệ thống thư viện điện tử, thuận tiện cho tra cứu và sử dụng. Bộ học liệu sử dụng được trên máy tính trong môi trường không có kết nối internet. Đảm bảo các chức năng:
 - Chức năng hỗ trợ soạn kế hoạch bài dạy điện tử;
 - Chức năng chuẩn bị bài giảng điện tử;
 - Chức năng chèn các học liệu điện tử (hình ảnh, video, âm thanh) vào giáo án điện tử;
 - Chức năng tạo câu hỏi, bài tập;
 - Chức năng kiểm tra đánh giá.
 Bộ học liệu điện tử gồm các bài nghe, video, hình ảnh, bài giảng điện tử để dạy cho học sinh. Các nội dung phải phù hợp với chương trình.</t>
  </si>
  <si>
    <t xml:space="preserve">Màn hình hiển thị:
Loại thông dụng, màn hình tối thiểu 50 inch, Full HD
- Có đủ cổng kết nối phù hợp;
- Có ngôn ngữ hiển thị Tiếng Việt;
- Điều khiển từ xa;
- Nguồn điện: AC 90-220V/50Hz.
</t>
  </si>
  <si>
    <t>Bộ học liệu (học liệu in) bao gồm: Bộ tranh có nội dung theo các chủ điểm/chủ đề trong chương trình môn Ngoại ngữ cấp Tiểu học theo Chương trình giáo dục phổ thông 2018, kích thước (148x210) mm, in offset 4 màu trên giấy couche định lượng 200g/m2, cán láng OPP mờ (hoặc in màu trên nhựa).</t>
  </si>
  <si>
    <t>Bộ học liệu điện tử được xây dựng theo chương trình môn Ngoại ngữ cấp Tiểu học theo Chương trình giáo dục phổ thông 2018, không vi phạm các quy định về bản quyền, pháp luật, chủ quyền, văn hóa, dân tộc, giới, các đối tượng dễ tổn thương, có hệ thống học liệu điện tử (bài nghe, video, hình ảnh, bài giảng điện tử để dạy luyện nghe/nói cho học sinh, hệ thống câu hỏi, đề kiểm tra) đi kèm và được tổ chức, quản lý thành hệ thống thư viện đỉện tử, thuận tiện cho tra cứu và sử dụng. Bộ học liệu sử dụng được trên máy tính trong môi trường không có kết nối internet. Đảm bảo các chức năng: 
- Chức năng hỗ trợ soạn kế hoạch bài dạy điện tử;
- Chức năng chuẩn bị bài giảng điện tử;
- Chức năng chèn các học liệu điện tử (hình ảnh, video, âm thanh) vào giáo án điện tử; 
- Chức năng tạo câu hỏi, bài tập;
- Chức năng kiểm tra đánh giá.
 Bộ học liệu điện tử gồm các bài nghe, video, hình ảnh, bài giảng điện tử để dạy cho học sinh. Các nội dung phải phù hợp với chương trình.</t>
  </si>
  <si>
    <t>Bao gồm:
- Khối thiết bị điều khiển: tối thiểu có các phím bấm để trả lời câu hỏi trắc nghiệm, điều chỉnh âm lượng, lựa chọn kênh âm thanh nghe, gọi giáo viên;
- Tai nghe có micro;
- Kết nối, tiếp nhận được các điều khiển từ thiết bị của giáo viên.</t>
  </si>
  <si>
    <t>- Chất liệu: Gỗ MFC và thép sơn tĩnh điện hoặc tương đương
- Kích thước: 1200x600x750mm (±5%)
- Màu sắc: Màu vân gỗ, sơn ghi sáng</t>
  </si>
  <si>
    <t xml:space="preserve">Bộ tranh/ảnh gồm 02 tờ, kích thước (790x540)mm, in offset 4 màu trên giấy couche định lượng 200g/m2, cán láng OPP mờ, mỗi tranh thể hiện một nội dung:
- Hình ảnh HS thăm hỏi gia đình thương binh, liệt sĩ, người có công với cách mạng;
- Hình ảnh HS đóng góp cho Quỹ đền ơn đáp nghĩa.    
 + Tranh/ảnh đã đăng ký quyền tác giả và có quyết định xuất bản phù hợp với Luật Xuất bản.                     </t>
  </si>
  <si>
    <t xml:space="preserve">Bộ tranh thực hành gồm 05 tờ, kích thước (148x210)mm, in offset 4 màu trên giấy couche định lượng 200g/m2, cán láng OPP mờ/có thể in trên chất liệu nhựa PP (Polypropylen), nội dung tranh thể hiện hành vi biết/chưa biết bảo vệ môi trường sống:
- Chăm sóc cây xanh ở trường;
- Dọn vệ sinh đường làng, ngõ phố;
- Vứt rác xuống sông, hồ;
- Bỏ rác đúng nơi quy định;
- Tái chế rác thải.                                                                    
+ Tranh có bản quyền tác giả hoặc có quyết định xuất bản phù hợp với Luật Xuất bản.       </t>
  </si>
  <si>
    <t xml:space="preserve">Bộ tranh thực hành gồm 05 tờ, kích thước (148x210)mm, in offset 4 màu trên giấy couche định lượng 200g/m2, cán láng OPP mờ/có thể in trên chất liệu nhựa PP (Polypropylen) mỗi tranh thể hiện một nội dung:
- Xâm hại về tinh thần (trẻ em bị mắng, chửi, miệt thị);
- Xâm hại về thể chất (trẻ em bị đánh đập);
- Bóc lột sức lao động (trẻ em bị bắt lao động quá sức);
- Bỏ rơi, sao nhãng;
- Xâm hại tình dục.
+ Tranh có bản quyền tác giả hoặc có quyết định xuất bản phù hợp với Luật Xuất bản.       </t>
  </si>
  <si>
    <t>Bộ thẻ minh họa những nét cơ bản của đồng tiền Việt Nam, không in ảnh Bác Hồ, in màu trên nhựa (hoặc vật liệu có độ cứng tương đương) 0.5 (mm) được bo tròn 4 góc, không cong vênh, chịu được nước, có màu tươi sáng, an toàn trong sử dụng. Gồm các mệnh giá: 1.000 đồng: 5 thẻ; 2.000 đồng: 5 thẻ; 5.000 đồng: 5 thẻ; 10.000 đồng: 5 thẻ; 20.000 đồng: 3 thẻ; 50.000 đồng: 3 thẻ; 100.000 đồng: 2 thẻ; 200.000 đồng: 1 thẻ; 500.000 đồng: 1 thẻ. Kích thước các thẻ là (40x90)mm.</t>
  </si>
  <si>
    <t>Video, clip minh họa: 
- Cảnh HS tìm hiểu về những người có công với quê hương đất nước;
- Cảnh HS thăm hỏi, giúp đỡ gia đình thương binh, liệt sĩ, người có công;                                                                                                    
 Thiết kế trên đĩa CD hoặc VCD và file mềm; có thời lượng không quá 03 phút, độ phân giải HD (tối thiểu 1280x720), hình ảnh và âm thanh rõ nét, có thuyết minh (hoặc phụ đề) bằng tiếng Việt; Video/clip phải có bản quyền.</t>
  </si>
  <si>
    <t>Video, clip minh họa 02 tình huống: Thiết kế trên đĩa CD hoặc VCD và file mềm; có thời lượng không quá 03 phút, độ phân giải HD (tối thiểu 1280x720), hình ảnh và âm thanh rõ nét, có thuyết minh (hoặc phụ đề) bằng tiếng Việt; Video/clip phải có bản quyền.
- Tình huống gặp khó khăn trong học tập;
- Tình huống gặp khó khăn trong cuộc sống.</t>
  </si>
  <si>
    <t xml:space="preserve">Video, clip minh họa 02 tình huống: 
- Tình huống bạn làm việc tốt nhưng lại bị các bạn khác phê phán;
- Tình huống bạn nói đúng nhưng không được người khác thừa nhận. Thiết kế trên đĩa CD hoặc VCD và file mềm;  có thời lượng không quá 03 phút, độ phân giải HD (tối thiểu 1280x720), hình ảnh và âm thanh rõ nét, có thuyết minh (hoặc phụ đề) bằng tiếng Việt;   Video/clip phải có bản quyền.                                                                                                                                                                                                              </t>
  </si>
  <si>
    <t>Video, clip minh họa 02 tình huống: 
- Tình huống xả rác xuống sông, hồ;
- Tình huống đốt rác thải nhựa gây ô nhiễm không khí.                  
    - Thiết kế trên đĩa CD hoặc VCD và file mềm; có thời lượng không quá 03 phút, độ phân giải HD (tối thiểu 1280x720), hình ảnh và âm thanh rõ nét, có thuyết minh (hoặc phụ đề) bằng tiếng Việt; Video/clip phải có bản quyền.</t>
  </si>
  <si>
    <t>Video, clip minh họa 02 tình huống: 
- Tình huống lập kế hoạch cho kì nghỉ hè của bản thân;
- Tình huống lập kế hoạch để cải thiện một môn học còn yếu.                
 Thiết kế trên đĩa CD hoặc VCD và file mềm; có thời lượng không quá 03 phút, độ phân giải HD (tối thiểu 1280x720), hình ảnh và âm thanh rõ nét, có thuyết minh (hoặc phụ đề) bằng tiếng Việt; Video/clip phải có bản quyền.</t>
  </si>
  <si>
    <t>Video, clip minh họa một số cách phòng tránh nguy cơ bị xâm hại: 
- Phòng tránh xâm hại về thể chất;
- Phòng tránh bị bóc lột sức lao động;
- Phòng tránh xâm hại tình dục.                                                                 
Thiết kế trên đĩa CD hoặc VCD và file mềm; có thời lượng không quá 03 phút, độ phân giải HD (tối thiểu 1280x720), hình ảnh và âm thanh rõ nét, có thuyết minh (hoặc phụ đề) bằng tiếng Việt; Video/clip phải có bản quyền.</t>
  </si>
  <si>
    <t xml:space="preserve">Bản đồ treo tường  thể hiện các nội dung:
 - Vị trí địa lí, phạm vi lãnh thổ của Việt Nam;
 - Địa hình (Phân tầng độ cao; Phân tầng độ sâu);
 - Một số dãy núi chính (dãy Hoàng Liên Sơn, dãy Sông Gâm, dãy Ngân Sơn, dãy Bắc Sơn, dãy Đông Triều, dãy Trường Sơn); Một số con sông chính (sông Hồng, sông Đà, sông Thái Bình, sông Mã, sông Cả, sông Đà Rằng, sông Xê Xan, sông Xrê Pôk, sông Ba, sông Đồng Nai, sông Tiền, sông Hậu); Một số cao nguyên (cao nguyên Mộc Châu, cao nguyên Kon Tum, cao nguyên Plây Ku, cao nguyên Đắk Lắk, cao nguyên Lâm Viên, cao nguyên Di Linh); địa điểm phân bố một số khoáng sản chính ở Việt Nam (than, dầu mỏ, khí đốt, sắt, bô-xit, thiếc, vàng, đồng, apatit).
 Bản đồ thể hiện lãnh thổ Việt Nam là một khối thống nhất và toàn vẹn, bao gồm vùng đất, vùng biển, vùng trời; chú ý vùng biển có các đảo và quần đảo lớn, trong đó có quần đảo Hoàng Sa và Trường Sa.
 Kích thước (720x1.020)mm.
  Bản đồ được in offset 4 màu trên giấy couche định lượng 200g/m2, cán láng OPP mờ; Có bản quyền.
</t>
  </si>
  <si>
    <t>Bản đồ treo tường thể hiện đầy đủ 63 tỉnh/thành phố trực thuộc Trung ương (tính đến năm 2021). Bản đồ thể hiện lãnh thổ Việt Nam là một khối thống nhất và toàn vẹn, bao gồm vùng đất, vùng biển, vùng trời; chú ý vùng biển có các đảo và quần đảo lớn, trong đó có quần đảo Hoàng Sa và Trường Sa. Kích thước (720x1.020)mm.
 Bản đồ được in offset 4 màu trên giấy couche định lượng 200g/m2, cán láng OPP mờ; Có bản quyền.</t>
  </si>
  <si>
    <t>Bản đồ treo tường thể hiện các nước và vùng lãnh thổ trên thế giới. Thể hiện rõ thủ đô của các nước.
Kích thước (720x1.020)mm.
Bản đồ được in offset 4 màu trên giấy couche định lượng 200g/m2, cán láng OPP mờ; Có bản quyền.</t>
  </si>
  <si>
    <t>Tranh thể hiện được hình ảnh mặt trống đồng Đông Sơn rõ nét các hoa văn, họa tiết, ảnh tổng thể trong đồng và thành Cổ Loa.
Kích thước (540x790)mm.
Tranh/ảnh được in offset 4 màu trên giấy couche định lượng 200g/m2, cán láng OPP mờ;             Có bản quyền.</t>
  </si>
  <si>
    <t>Tranh thể hiện được một số hình ảnh hiện vật tiêu biểu như phù điêu, tượng thờ, đồng tiền, bình gốm và đồ trang sức.
Kích thước (540x790)mm.
Dưới hình ảnh các hiện vật phải ghi rõ tên hiện vật.
Tranh/ảnh được in offset 4 màu trên giấy couche định lượng 200g/m2, cán láng OPP mờ. Có bản quyền.</t>
  </si>
  <si>
    <t>Tranh thể hiện được hình ảnh một số tháp Champa ở miền Trung Việt Nam.
Kích thước (540x790)mm.
Dưới hình ảnh các tháp phải ghi rõ các thông tin: tên, địa chỉ của tháp.
Tranh/ảnh được in offset 4 màu trên giấy couche định lượng 200g/m2, cán láng OPP mờ, có bản quyền.</t>
  </si>
  <si>
    <t>Tranh thể hiện Cách mạng tháng Tám năm 1945 ở Hà Nội, Huế và Sài Gòn.
Kích thước (540x790)mm.
Tranh/ảnh được in offset 4 màu trên giấy couche định lượng 200g/m2, cán láng OPP mờ; Có bản quyền.</t>
  </si>
  <si>
    <t>Tranh thể hiện được kéo pháo, vận chuyển lương thực, súng đạn của quân, dân Việt Nam tham gia chiến dịch Điện Biên Phủ và cảnh bắt sống tướng De Castries.
Kích thước (540x790)mm.
Tranh/ảnh được in offset 4 màu trên giấy couche định lượng 200g/m2, cán láng OPP mờ; Có bản quyền.</t>
  </si>
  <si>
    <t>Tranh thể hiện sự kiện xe tăng tiến vào Dinh Độc Lập lúc 11h30 ngày 30/4/1975 và đoàn quân cách mạng cùng đoàn người mừng chiến thắng trên đường phố Sài Gòn.
Kích thước (540x790)mm.
Tranh/ảnh được in offset 4 màu trên giấy couche định lượng 200g/m2, cán láng OPP mờ, Có bản quyền.</t>
  </si>
  <si>
    <t>Lược đồ treo tường thể hiện được thế trận của chiến thắng Chi Lăng.
Kích thước (720x1.020)mm.
Lược đồ được in offset 4 màu trên giấy couche định lượng 200g/m2, cán láng OPP mờ;  Có bản quyền.</t>
  </si>
  <si>
    <t>Lược đồ treo tường thể hiện diễn biến của chiến dịch Điện Biên Phủ 1954.
Kích thước (720x1.020)mm.
Lược đồ được in offset 4 màu trên giấy couche định lượng 200g/m2, cán láng OPP mờ;   Có bản quyền.</t>
  </si>
  <si>
    <t>Lược đồ treo tường thể hiện diễn biến của chiến dịch Hồ Chí Minh năm 1975.
Kích thước (720x1.020)mm. 
 Lược đồ được in offset 4 màu trên giấy couche định lượng 200g/m2, cán láng OPP mờ;   Có bản quyền.</t>
  </si>
  <si>
    <t>Bản đồ treo tường thể hiện vị trí địa lí, ranh giới tiếp giáp với các quốc gia, vùng biển đảo; một số đặc điểm tự nhiên của Trung Quốc.
Kích thước (720x1.020)mm.
Bản đồ được in offset 4 màu trên giấy couche định lượng 200g/m2, cán láng OPP mờ;   Có bản quyền.</t>
  </si>
  <si>
    <t>Bản đồ treo tường thể hiện vị trí địa lí, ranh giới tiếp giáp với các quốc gia; một số đặc điểm tự nhiên của Lào.
Kích thước (720x1.020)mm.</t>
  </si>
  <si>
    <t>Bản đồ treo tường thể hiện vị trí địa lí, ranh giới tiếp giáp với các quốc gia; một số đặc điểm tự nhiên của Lào.
Kích thước (720x1.020)mm.
Bản đồ được in offset 4 màu trên giấy couche định lượng 200g/m2, cán láng OPP mờ;  Có bản quyền.</t>
  </si>
  <si>
    <t>Bản đồ treo tường thể hiện vị trí địa lí, ranh giới tiếp giáp với các quốc gia, vùng biển đảo; một số đặc điểm tự nhiên của Campuchia.
Kích thước (720x1.020)mm.
Bản đồ được in offset 4 màu trên giấy couche định lượng 200g/m2, cán láng OPP mờ;   Có bản quyền.</t>
  </si>
  <si>
    <t>Bản đồ treo tường thể hiện vị trí địa lí của khu vực, các nước trong khu vực Đông Nam Á. Kích thước (720x1.020)mm.
Bản đồ được in offset 4 màu trên giấy couche định lượng 200g/m2, cán láng OPP mờ;   Có bản quyền.</t>
  </si>
  <si>
    <t xml:space="preserve"> 01 phim ngắn có thời lượng không quá 3 phút, độ phân giải HD (tối thiểu 1280x720), hình ảnh và âm thanh rõ nét, có thuyết minh (hoặc phụ đề) bằng tiếng Việt  giới thiệu về các hoạt động trong đời sống  kinh tế của Văn Lang - Âu Lạc như đắp đê, trồng lúa, trồng khoai, chăn nuôi, đánh bắt cá, săn bắn, dệt vải, luyện kim (công cụ lao động, vũ khí) và các hoạt động đấu tranh bảo vệ nhà nước Âu Lạc.  Có bản quyền.</t>
  </si>
  <si>
    <t>01 phim ngắn có thời lượng không quá 3 phút, độ phân giải HD (tối thiểu 1280x720), hình ảnh và âm thanh rõ nét, có thuyết minh (hoặc phụ đề) bằng tiếng Việt  giới thiệu về thắng lợi của Cách mạng tháng Tám năm 1945 ở Hà Nội, Huế, Sài Gòn và Bác Hồ đọc bản Tuyên ngôn Độc lập tại quảng trường Ba Đình. Có bản quyền.</t>
  </si>
  <si>
    <t>01 phim ngắn có thời lượng không quá 3 phút, độ phân giải HD (tối thiểu 1280x720), hình ảnh và âm thanh rõ nét, có thuyết minh (hoặc phụ đề) bằng tiếng Việt giới thiệu về sự chuẩn bị vũ khí, lương thực, diễn biến chính và thắng lợi của chiến dịch Điện Biên Phủ. Có bản quyền.</t>
  </si>
  <si>
    <t>01 phim ngắn có thời lượng không quá 3 phút, độ phân giải HD (tối thiểu 1280x720), hình ảnh và âm thanh rõ nét, có thuyết minh (hoặc phụ đề) bằng tiếng Việt  giới thiệu về diễn biến chính và thắng lợi của chiến dịch Hồ Chí Minh năm 1975. Có bản quyền.</t>
  </si>
  <si>
    <t xml:space="preserve"> Quả địa cầu kích thước D=30cm. 
Thể hiện rõ các châu lục và các đại dương; Đường xích đạo;
'- Hình dạng: Quả địa cầu có giá đỡ;
'- Chất liệu: Nhựa cao cấp, không độc hại, an toàn cho sức khỏe;
'- Kích thước: Đường kính 30cm;
'- Tỷ lệ 1/42.474.000;
'- Ngôn ngữ: tiếng Việt.
* Quả địa cầu  màu sắc được in rõ nét, bền bỉ với thời gian. Có bản quyền.</t>
  </si>
  <si>
    <t>Bộ học liệu điện tử được xây dựng theo Chương trình môn Lịch sử và Địa lí cấp Tiểu học (CTGDPT 2018), có hệ thống học liệu điện tử (tranh ảnh, bản đồ/lược đồ, sơ đồ, video/clip, các câu hỏi, để kiểm tra đánh giá) đi kèm và được tổ chức, quản lý thành hệ thống thư viện điện tử, thuận lợi cho tra cứu và sử dụng. Bộ học liệu không vi phạm các quy định về bản quyền; không mang định kiến về sắc tộc, tôn giáo, nghề nghiệp, giới tính, lứa tuổi và địa vị xã hội; Những nội dung giáo dục về chủ quyền quốc gia, quyền con người, quyền trẻ em, bình đẳng giới, phát triển bền vững, bảo vệ môi trường, thích ứng với biến đổi khí hậu được thể hiện hợp lí. Bộ học liệu sử dụng được trên máy tính trong môi trường không kết nối internet. Phải đảm bảo tối thiểu các chức năng:
- Chức năng hỗ trợ xây dựng kế hoạch bài dạy (giáo án) điện tử;
- Chức năng hướng dẫn, chuẩn bị và sử dụng học liệu điện tử (tranh ảnh, bản đồ/lược đồ, sơ đồ, video/clip);
- Chức năng hướng dẫn, chuẩn bị các bài tập;
- Chức năng hỗ trợ việc kiểm tra, đánh giá. Có bản quyền.</t>
  </si>
  <si>
    <t xml:space="preserve">Bộ máy tính để bàn:
- Chip CPU: tối thiểu i7 thế hệ thứ 12 (bộ nhớ đệm ≥18M Cache, ≥2.50 GHz) 
- Ổ cứng: SSD ≥ 512GB chuẩn M.2 PCIe NVME
- Ram: ≥ 32GB DDR4-2666MHz
- VGA: Onboard hoặc card rời, Intel UHD Graphics hoặc tương đương;
- Cổng kết nối 
* Mặt sau: tối thiểu gồm: 2 x USB 3.2; 1 x LAN (RJ45); 1 x HDMI; 1 x Microphone; 1 x Line-in; 1 x Display port; 1 x Line-out; 2 x USB 2.0;
* Mặt trước: tối thiểu gồm: 1 x Headphone; 1 x Microphone; 2 x USB 3.2; 2 x USB 2.0
- Hệ điều hành: Windows 10 home bản quyền trở lên.
- Màn hình: ≥ 23 inch; 1600x900; 200cd/m 2; 5ms; Cổng kết nối màn hình HDMI/ Display port/DVI phù hợp với case máy tính (có cáp kết nối kèm theo)
- Bàn phím: Kích thước: Full size; Dây cắm: USB
- Chuột: Cảm biến: Quang học; Số lượng nút: 3 nút; Bánh xe cuộn: Quang học; Dây cắm: USB
- Tai nghe: Kiểu tai chụp, có micro
- Webcam: USB2.0, MIC, HD 720p
-   Quản lý, kết nối tất cả máy tính và các thiết bị ngoại vi trong phòng máy; Kết nối được Internet    </t>
  </si>
  <si>
    <t xml:space="preserve"> 1. Switch TP-Link 24Port 10/100Mbps; 24 cổng RJ45 10/100M. Hỗ trợ MAC address self-learning và auto MDI/MDIX. Thiết kế vỏ bằng kim loại, thép chuẩn 13-inch.
2. Dây cáp mạng: Hỗ trợ chuẩn Gigabit Ethernet. Vỏ dây được bọc dày 0.025 inch được làm từ nhựa PVC cao cấp, dây dẫn bên trong được bảo vệ bởi một lớp vỏ bọc chống thấm và cách điện giảm thiểu ảnh hưởng tiêu cực của thời tiết và cho tuổi thọ cực lâu. 
Thỏa tất cả các yêu cầu của Gigabit Ethernet(IEEE 802.3ab).
Băng thông hỗ trợ tới 600 MHz. Đọ dài dây tối thiếu: 200m
3. Router kết nội Internet: tối thiểu có Tốc độ: 574 Mbps (băng tần 2.4GHz)1201 Mbps (băng tần 5GHz); Băng tần: 2.4GHz &amp; 5GHz; Số ăng-ten: 4 ăng ten ngoài; Truy cập tối đa: 30 user; Mật độ phủ sóng (bán kính): 15 - 20 m; Các cổng kết nối: 3 x LAN1 x WAN1 cổng USB 2.0; Nút bấm hỗ trợ: Nút Mở/Tắt nguồn1 nút WPS1 nút Reset; </t>
  </si>
  <si>
    <t>1. Dây điện: ruột đồng + 1 vỏ bọc cách điện PVC; tiết diện ruột dẫn tối thiếu 5mm2; Tổng độ dài dây tối thiểu:  200m
2. Máng nhựa đi dây: được làm từ nhựa PVC nguyên sinh chống cháy có cấu tạo dạng răng lược có khả năng cách điện tốt, chống cháy, chống ẩm, chống ăn mòn. Kích thước tối thiểu 65x65mm; có các thiết bị đi kèm như vít để cố định ốp vào tường hoặc xuống nền nhà.  
3. Ổ cắm: Công suất 15A-250V; tối thiểu cần 15 cái loại 3 ổ cắm đa năng;  
4. Tối thiểu 1 cầu dao tự động 2 pha 50A
5. Bộ ổn áp điện: tối thiểu có: Công suất : 15000 VA; Điện áp vào : 150V – 250V; Điện áp ra : 220V/110V (±1,5~2%)
Tần số : 49Hz ~: 62Hz; Thời gian tác động : 0,4s khi điện áp vào thay đổi 10%; Nhiệt độ môi trường : -5oC ~ 40oC; Độ cách điện : lớn hơn 3 MΩ ở điện áp 1 chiều 500V; Độ bền điện: kiểm tra ở điện áp 1.500 V trong 1 phút.</t>
  </si>
  <si>
    <t xml:space="preserve">Máy chiếu:
Loại thông dụng.
- Có đủ cổng kết nối phù hợp;
- Cường độ sáng tối thiểu 3.500 Ansilumens;
- Độ phân giải tối thiểu XGA;
- Kích cỡ khi chiếu lên màn hình tối thiểu 100 inch;
- Điều khiển từ xa;
- Kèm theo màn chiếu và thiết bị điều khiển (nếu có). </t>
  </si>
  <si>
    <t>Điều hòa nhiệt độ</t>
  </si>
  <si>
    <t xml:space="preserve">
- Công suất: 2200VA/ 1200W
- Ắc quy: 12V/9Ah x 2 chiếc 
- Thời gian lưu: ≥ 50 phút với tải 100W
- Điện áp vào/ ra: Điện áp vào 162 ~ 295 VAC. Điện áp ra 220 VAC ± 10%
 - Cổng giao tiếp Kết nối Cổng USB
 </t>
  </si>
  <si>
    <t xml:space="preserve"> - Bộ lắp ghép mô hình kĩ thuật gồm:
+Tấm lớn: Bằng nhựa PS-HI màu xanh lá cây sẫm, kích thước (110x6 0x2,2)mm, có 55 lỗ cách đều nhau;
+Tấm nhỏ: Bằng nhựa PS-HI màu xanh lá cây tươi, kích thước (50x60x2,2)mm, có 25 lỗ cách đều nhau;
+Tấm 25 lỗ: Gồm 2 tấm, bằng nhựa PS-HI màu đỏ, kích thước (110x30x2,2)mm, có 25 lỗ cách đều nhau;
+Tấm bên cabin (trái, phải): Bằng nhựa PS-HI màu đỏ, kích thước (50x40x2,2)mm, có tấm cửa sổ cabin màu trắng, kích thước (25x18x2,2)mm;
+Tấm sau cabin: Bằng nhựa PS-HI màu đỏ, kích thước (68,4x40x2,2)mm;
+Tấm mặt cabin: Bằng nhựa PS-HI màu xanh Côban, kích thước (64,4x40x2,2)mm có tấm kính bằng nhựa PS trong suốt, kích thước (60x27x1,2)mm; gắn đèn bằng nhựa PE-LD màu trắng, đường kính 12mm, chỏm cầu R8mm;
+Tấm chữ L: Bằng nhựa PS-HI màu da cam, kích thước (64x64,4x2,2)mm;
+Tấm 3 lỗ: Bằng nhựa PS-HI màu xanh lá cây, kích thước (60x30x2,2)mm, có 3 lỗ;
+ Tấm 2 lỗ: Bằng nhựa PS-HI màu đỏ, kích thước (50x25x2,2)mm, có 2 lỗ;
+ Thanh thẳng 11 lỗ: Gồm 6 thanh bằng nhựa PS-HI màu đỏ, kích thước (110x10x2,2)mm, có 11 lỗ;
+Thanh thẳng 9 lỗ: Gồm 4 thanh, bằng nhựa PS-HI màu đỏ, kích thước (90x10x2,2)mm, có 9 lỗ;
+ Thanh thẳng 7 lỗ: Gồm 4 thanh, bằng nhựa PS-HI màu xanh dương, kích thước (70x10x2,2)mm; có 7 lỗ;
+ Thanh thẳng 6 lỗ: Gồm 2 thanh, bằng nhựa PS-HI màu vàng, kích thước (60x10x2,2)mm; có 6 lỗ;
+Thanh thẳng 5 lỗ: Gồm 4 thanh, bằng nhựa PS-HI, màu xanh lá cây, kích thước (50x10x2,2)mm; có 5 lỗ;
+Thanh thẳng 3 lỗ: Gồm 2 thanh, bằng nhựa PS-HI, màu đỏ, kích thước (30x10x2,2)mm; có 3 lỗ;
+Thanh thẳng 2 lỗ: Bằng nhựa PS-HI,màu đỏ, kích thước (20x10x2,2)mm; có 2 lỗ;
+Thanh móc: Bằng nhựa PS-HI, màu đỏ, kích thước (24x15x2,2)mm; có lỗ Φ2mm;
+ Thanh chữ U dài: Gồm 6 thanh, bằng nhựa PS-HI màu vàng, kích thước (64,4x15x2,2)mm; chữ U: 15 mm, có 7 lỗ; 
+ Thanh chữ U ngắn: Gồm 6 thanh, bằng nhựa PS-HI, màu vàng, kích thước (44,4x15x2,2)mm, chữ U:15 mm; có 5 lỗ;
+Thanh chữ L dài: Gồm 2 thanh, bằng nhựa PS-HI, màu xanh lá cây, kích thước thân (25x10x2,2)mm, kích thước đế (15x10x2,2)mm, có 3 lỗ;
+ Thanh chữ L ngắn: Gồm 4 thanh, bằng nhựa PS-HI, màu đỏ, kích thước thân (15x10x2,2)mm, kích thước để (10x10x2,2)mm, có 2 lỗ;
+ Bánh xe: Gồm 7 cái, bằng nhựa LD dẻo, màu đen bóng, đường kính 34mm, trên đường chu vi ngoài cùng chia đều 22 răng/mặt; răng bố trí so le theo 2 mặt bên của lốp. Tang trống (mayơ) bằng nhựa PP màu trắng, đường kính ngoài 25mm, dày 10mm, có 3 thanh giằng;
+ Bánh đai (ròng rọc): Gồm 5 cái, bằng nhựa PP màu đỏ, đường kính ngoài 27mm, dày 6mm;
+Trục thẳng ngắn 1: Bằng thép CT3, Φ4mm, dài 80mm mạ Nicrôm 2 đầu được về tròn;
+ Trục thẳng ngắn 2: Gồm 2 cái, bằng thép CT3, Φ4mm, dài 60mm mạ Nicrôm 2 đầu được về tròn;
+ Trục thẳng dài: Gồm 3 cái, bằng thép CT3, Φ4mm, dài 100mm mạ Nicrôm, 2 đầu được vê tròn;
+ Trục quay: Bằng thép CT3, Φ4mm, dài 110mm mạ Nicrôm, 2 đầu được vê tròn;
+ Dây sợi: Dài 500mm;
+ Đai truyền: Gồm 2 cái, bằng cao su;
+Vít dài: Gồm 2 cái, bằng thép CT3, mạ Nicrôm M4, dài 26mm;
+Vít nhỡ: Gồm 14 cái, bằng thép CT3, mạ Nicrôm, M4, dài 10mm;
+ Vít ngắn: Gồm 34 cái, bằng thép CT3, mạ Nicrôm, M4, dài 8mm;
+ Đai ốc: Gồm 44 cái, bằng thép CT3, mạ Nicrôm, M4; 
+ Vòng hãm: Gồm 20 cái, bằng nhựa LD màu xanh da trời, đường kính ngoài 8,5mm, dày 3mm;
+ Tua - vít: Bằng thép C45, độ cứng 40 HRC, mạ Nicrôm, dài 75mm, cán bọc nhựa PS;
+ Cờ - lê: Bằng thép C45, mạ Nicrôm, dài 75mm;
+ Hộp đựng ốc vít: Bằng nhựa PP màu trắng, kích thước (88x35x15)mm, nắp và đáy đúc liền có 2 bản lề và khóa cài; 
+ Tấm tam giác: Gồm 6 tấm, bằng nhựa ABS, có 6 lỗ, hình tam giác đều cạnh 30mm (4 tấm màu vàng, 2 tấm màu xanh lá cây);
+ Tấm nhỏ: Bằng nhựa PS-HI màu vàng, kích thước (50x60x2,2)mm, có 25 lỗ;
+ Tấm sau cabin: Bằng nhựa PS-HI màu đỏ, kích thước (68,4x40x2,2)mm; 
+ Thanh thẳng 7 lỗ: Gồm 2 thanh, bằng nhựa PS-HI màu xanh dương, kích thước (70x10x2,2)mm; có 7 lỗ; 
+ Thanh thẳng 5 lỗ: Gồm 4 thanh, bằng nhựa PS-HI màu đỏ, kích thước (50x10x2,2)mm;
+ Thanh thẳng 3 lỗ: Gồm 6 thanh, bằng nhựa PS-HI, kích thước (30x10x2,2)mm (4 thanh màu đỏ, 4 thanh màu vàng); 
+ Thanh thẳng 2 lỗ: Bằng nhựa PS-HI màu đỏ, kích thước (20x10x2,2)mm;
+Thanh chữ U dài: Gồm 4 thanh, bằng nhựa PS-HI màu vàng, kích thước (64,4x15x2,2)mm; chữ U: 15mm, có 7 lỗ; 
+ Thanh chữ L dài: Gồm 4 thanh, bằng nhựa PS-HI màu đỏ, kích thước thân (25x10x2,2)mm kích thước để (15x10x2,2)mm, có 3 lỗ;
+ Băng tải: Bằng sợi tổng hợp pha cao su, kích thước (200x30)mm; 
+ Hộp đựng: Bằng nhựa PP, kích thước (241x142x35)mm, bên trong chia làm 6 ngăn, có nắp đậy, có 2 bản lề và khóa cài;
- Trên cơ sở bộ lắp ghép trên, bổ sung thêm các chi tiết để tạo thành:
+ Mô hình xe điện chạy bằng pin: giá 2 pin tiểu x 1,5V, động cơ, hệ truyền động, công tắc, dây nối điện;
+ Mô hình máy phát điện gió: máy phát điện một chiều cánh quạt, đèn LED, dây nối điện, nguồn gió điều chỉnh với tốc độ gió khác nhau;
+ Mô hình điện mặt trời: pin mặt trời có điện áp tối thiểu 3V, đèn LED, dây nối điện, nguồn sáng đủ cho pin mặt trời hoạt động;
- Hộp bảo quản, đủ để đựng các chi tiết trên, bằng nhựa hoặc vật liệu tương đương không cong vênh, an toàn trong sử dụng. 
</t>
  </si>
  <si>
    <t xml:space="preserve"> - Bộ dụng cụ thủ công gồm:
+ Kéo: làm từ thép không gỉ, phần đầu bo tròn, bọc nhựa, kích thước 140mm
+ Bộ thước: thước kẻ 150mm, thước tam giác vuông 90 độ 100mmx70mm, thước tam giác cân 45 độ 100mm, thước đo độ 180 độ 90mm;
+ Compa: Đầu kim loại không quá nhọn;
+ Bút chì: HB, 2B, bọc gỗ;
+ Màu sáp, tối thiểu 12 màu, 200 gram.
Được đựng trong hộp để bảo quản</t>
  </si>
  <si>
    <t xml:space="preserve"> - Bộ dụng cụ chăm sóc hoa, cây cảnh cơ bản cầm tay loại thông dụng, dùng cho HS tiểu học, gồm có: có 01 đôi găng tay làm vườn làm bằng chất liệu cao su tổng hợp, nhựa tổng hợp ABS, cotton để có khả năng chống thấm. Độ co dãn và linh hoạt cao giúp các thao tác làm việc trở nên dễ dàng, vừa tay của học sinh tiểu học,  xẻng nhỏ, cào đất, chĩa 3 bằng nhựa, bình tưới cây 4 lít bằng nhựa, kéo cắt cành và chậu cây. 
 Tất cả các đồ dùng này được đựng trong hộp để bảo quản.</t>
  </si>
  <si>
    <t>- Máy thu thanh dùng 2 pm 1,5V, hỗ trợ band radio AP, FM.
- Sử dụng pin thay thế được.</t>
  </si>
  <si>
    <t xml:space="preserve"> Loại thông dụng: Có màn hình Lead hoặc LCD khoảng từ 49-55 inh có độ phần giải từ HD trở lên, có điều khiển từ xa và hướng dẫn sử dụng.</t>
  </si>
  <si>
    <t xml:space="preserve"> Loại thông dụng, tối thiểu phải cài đặt được các phần mềm phục vụ dạy học;
- Có kết nối LAN, Wifi và Bluetooth.
</t>
  </si>
  <si>
    <t xml:space="preserve"> Có kích thước (790x540)mm, dung sai 10mm, in offset 4 màu trên giấy couche có định lượng 200g/m2, cán láng OPP mờ; có chỉ dẫn chi tiết các khoang trong tủ lạnh gồm: Khoang cấp đông; khoang làm lạnh và minh họa cách sắp xếp, bảo quản thực phẩm đúng cách, phù hợp với từng ngăn và an toàn trong các khoang khác nhau của tủ lạch.                                                
  Tranh có bản quyền tác giả hoặc có quyết định xuất bản phù hợp với Luật Xuất bản.</t>
  </si>
  <si>
    <t>Có kích thước (790x540)mm, dung sai 10mm, in offset 4 màu trên giấy couche có định lượng 200g/m2, cán láng OPP mờ;                                      
 Minh hoạ một số chi tiết chính của bộ lắp ráp mô hình máy phát điện gió như: máy phát điện một chiều cánh quạt, đèn LED, dây nối điện, nguồn gió điều chỉnh với tốc độ gió khác nhau.                                                                         
Tranh có bản quyền tác giả hoặc có quyết định xuất bản phù hợp với Luật Xuất bản.</t>
  </si>
  <si>
    <t xml:space="preserve"> Có kích thước (790x540)mm, dung sai 10mm, in offset 4 màu trên giấy couche có định lượng 200g/m2, cán láng OPP mờ, minh họa, chỉ dẫn cụ thể các chi tiết của bộ phận lắp ráp thành mô hình điện mặt trời như: Pin mặt trời, đèn LED, dây nối điện, nguồn sáng                                                                   
 Tranh có bản quyền tác giả hoặc có quyết định xuất bản phù hợp với Luật Xuất bản.</t>
  </si>
  <si>
    <t xml:space="preserve"> Giới thiệu vai trò quan trọng của công nghệ trong đời sống, những ứng dụng các thiết bị công nghệ vào việc sử dụng các ngành nghề khác nhau, các lĩnh vực trong đời sống xã hội. Vi deo thiết kế trên đĩa CD hoặc VCD và file mềm; có thời lượng không quá 3 phút, độ phân giải HD (tối thiểu 1280x720), hình ảnh và âm thanh rõ nét, có thuyết minh (hoặc phụ đề) bằng tiếng Việt; có bản quyền về video/clip</t>
  </si>
  <si>
    <t xml:space="preserve"> Giới thiệu một số nhà sáng chế nổi tiếng và những sản 
phẩm tiêu biểu của họ trong lịch sử loài người, như James Watt (động cơ hơi nước); Thomas Edison (bóng đèn sợi đốt); anh em nhà Wright - Orville Wright và Wilbur Wright (máy bay); Alexander Graham Bell (điện thoại); Karl Benz (ô tô). Video/clip có định dạng MP4, có thời lượng không quá 3 phút, độ phân giải HD (tối thiểu 1280x720), hình ảnh và âm thanh rõ nét, có thuyết minh (hoặc phụ đề) bằng tiếng Việt, có bản quyền về video/clip      
 Video thiết kế trên đĩa CD hoặc VCD và file mềm; có thời lượng không quá 3 phút, độ phân giải HD (tối thiểu 1280x720), hình ảnh và âm thanh rõ  nét, có thuyết minh (hoặc phụ đề) bằng tiếng Việt; có bản quyền về video/clip</t>
  </si>
  <si>
    <t xml:space="preserve"> Giới thiệu một số công việc chính khi thiết kế (như tìm hiểu nhu cầu, lên ý tưởng, phác thảo, thiết kế mẫu, hoàn thiện thiết kế) và minh hoạ.     Vi deo Thiết kế trên đĩa CD hoặc VCD và file mềm;, có thời lượng không quá 3 phút, độ phân giải HD (tối thiểu 1280x720), hình ảnh và âm thanh rõ nét, có thuyết minh (hoặc phụ đề) bằng tiếng Việt; giới thiệu các công việc, các bước chính khi thiết kế, có bản quyền về video/clip</t>
  </si>
  <si>
    <t xml:space="preserve"> Giới thiệu một số cách sắp xếp, bảo quản thực phẩm trong tủ lạnh đúng cách, an toàn và một số biểu hiện bất thường của tủ lạnh trong quá trình sử dụng.  Thiết kế trên đĩa CD hoặc VCD và file mềm; có thời lượng không quá 3 phút, độ phân giải HD (tối thiểu 1280x720), hình ảnh và âm thanh rõ nét, có thuyết minh (hoặc phụ đề) bằng tiếng Việt; có bản quyền về video/clip</t>
  </si>
  <si>
    <t>Loại điện tử hiện số, 10 LAP trở lên, độ chính xác 1/100 giây, chống nước. (Theo tiêu chuẩn qui định, loại dùng cho tập luyện). Bền, sử dụng lâu dài.</t>
  </si>
  <si>
    <t>Loại thông dụng, chất liệu bằng nhựa hoặc chất liệu khác phù hợp với giáo viên giảng dạy trên lớp, phát ra âm thanh to, vang, để ra hiệu lệnh. Bền, sử dụng lâu dài.</t>
  </si>
  <si>
    <t>Thước dây cuộn loại thông dụng có độ dài tối thiểu 10.000mm (10m). Bền, sử dụng lâu dài.</t>
  </si>
  <si>
    <t>Hình chữ nhật, chất liệu bằng vải, kích thước 410x350mm(DxR), Cán dài khoảng 460mm, đường kính khoảng 15mm, tay cầm khoảng 110mm. Bền, đẹp, sử dụng lâu dài.</t>
  </si>
  <si>
    <t>Hình chữ nhật, chất liệu bằng nhựa, có chân đứng, hai mặt có bảng số hai bên, có thể lật bảng số từ sau ra trước và ngược lại, kích thước bảng khoảng 400mmx200mm (DxC) (Theo tiêu chuẩn qui định, loại dùng cho tập luyện). Thông dụng, bền, sử dụng lâu dài.</t>
  </si>
  <si>
    <t>Dạng sợi, chất liệu bằng cao su, có lò xo chống bào mòn, dài tối thiểu 2500mm, có cán cầm bằng gỗ hoặc nhựa. Bền, sử dụng lâu dài.</t>
  </si>
  <si>
    <t>Dạng sợi, chất liệu bằng cao su, dài tối thiểu 5.000mm. Bền, sử dụng lâu dài.</t>
  </si>
  <si>
    <t>Dạng sợi quấn, chất liệu bằng các sợi đay có đường kính khoảng 21-25mm, chiều dài tối thiểu 20.000mm (20m). Bền, sử dụng lâu dài.</t>
  </si>
  <si>
    <t>Cầu thăng bằng thấp</t>
  </si>
  <si>
    <t>- Cầu: Đòn bằng gỗ hoặc chất liệu tương đương, chịu được nắng mưa, dài khoảng 5000mm và rộng khoảng 100mm;
- Giá đỡ hai đầu cầu: bằng sắt hoặc chất liệu tương đương, điều chỉnh được độ cao; cách mặt đất khoảng 200-400mm.
(Theo tiêu chuẩn qui định, loại dùng cho tập luyện)</t>
  </si>
  <si>
    <t>Hình vuông, chất liệu bằng xốp mút, có độ đàn hồi. Kích thước (1000x1000)mm, độ dày 25mm, có thể gắn vào nhau, mặt nhám, không ngấm nước, không trơn trượt.</t>
  </si>
  <si>
    <t>Hình chữ A, chất liệu bằng gỗ hoặc tương đương, mỗi bên chữ A gồm 5 bậc. Kích thước mỗi bên cao khoảng 1250mm, rộng khoảng 450mm; mỗi bậc thang cao khoảng 250mm; mặt phẳng của bậc thang rộng khoảng 40mm, dày khoảng 20mm. Thông dụng, bền, sử dụng lâu dài.</t>
  </si>
  <si>
    <t>Quả bóng đá số 4: Hình tròn, chất liệu da, có khả năng chịu lực tốt, độ bền cao; chu vi khoảng 620 - 660mm, trọng lượng khoảng 330-420 gam. (Theo tiêu chuẩn qui định, loại dùng cho tập luyện). Thông dụng, bền, sử dụng lâu dài.</t>
  </si>
  <si>
    <t>Cầu môn bóng đá 5 người: Hình chữ nhật, chất liệu bằng kim loại, cột dọc, xà ngang dạng ống tròn được nối với nhau, không vát cạnh, Kích thước rộng 3000mm, cao 2000mm, sâu 1200mm. Bền, sử dụng lâu dài.</t>
  </si>
  <si>
    <t xml:space="preserve">Lưới: Dạng chất liệu bằng sợi đan mắt cá, mắt lưới nhỏ hơn kích thước của bóng, được gắn và phủ toàn bộ phía sau cầu môn (Theo tiêu chuẩn qui định, loại dùng cho tập luyện). </t>
  </si>
  <si>
    <t>Quả Bóng rổ số 5: Hình tròn, chất liệu da, độ nảy tốt, có chia các rãnh tạo ma sát, có khả năng chịu lực, độ bền cao; Chu vi khoảng 690-710 mm; nặng khoảng 470 - 500gram. (Theo tiêu chuẩn qui định, loại dùng cho tập luyện). Thông dụng, bền, sử dụng lâu dài.</t>
  </si>
  <si>
    <t>- Cột rổ: Dạng ống tròn, chất liệu bằng kim loại, được cố định vững chắctrên mặt sân (hoặc có bánh xe di động). Chiều cao khoảng 2.100-2.600mm.  
- Bảng rổ: Hình chữ nhật, chất liệu bằng gỗ, kích thước khoảng (1200x900)mm, dày 5 mm được gắn với cột rổ, có thể hạ, nâng độ cao;
- Vòng rổ: Hình tròn, chất liệu bằng kim loại, đường kính khoảng 320mm và được đan lưới, gắn cố định trên bảng rổ, mặt vòng rổ song song với mặt đất (Theo tiêu chuẩn qui định, loại dùng cho tập luyện).
 - Bền, sử dụng lâu dài.</t>
  </si>
  <si>
    <t xml:space="preserve">- 01 Sơ đồ diễn tả các bộ phận sinh sản của hoa lưỡng tính. Kích thước (790x540) mm dung sai 10 mm, in offset 4 màu trên giấy couche có định lượng 200g/m2 , cán láng OPP mờ.
- 8 thẻ chữ gồm: (1) nhị, (2) nhụy, (3) bao phấn, (4) chỉ nhị, (5) đầu nhụy, (6) vòi nhụy, (7) bầu nhụy, (8) noãn. Kích thước (30x80)mm, in một màu, trên giấy couche có định lượng 200g/m2 , cán láng OPP mờ.
</t>
  </si>
  <si>
    <t>Video/clip có thời lượng không quá 3 phút, độ phân giải HD (tối thiểu 1280x720), hình ảnhvà âm thanh rõ nét, có  thuyết minh (hoặc phụ đề) bằng tiếng Việt, thể hiện được nguyên nhân (từ con người,tự nhiên), tác hại (đối với con người, tài sản, môi trường) và biện pháp chống ô nhiễm, xói mòn đất (không dùng phân hóa học, rác thải bừa bãi, du canh du cư, chặt phá rừng; dùng ruộng bậc thang, trồng rừng, ...).Có bản quyền.</t>
  </si>
  <si>
    <t xml:space="preserve">Gồm:
- Nguồn điện (pin 1,5V hoặc 3V); Bóng đèn/ đèn LED; Quạt điện mini; Công tắc (cầu dao). Các thiết bị này gắn trên đế bằng nhựa (hoặc vật liệu cách điện có độ cứng tương đương), có các đầu để bắt dây điện.
- Dây điện để ghép, nối mạch. Các dây điện có đầu kết nối phù hợp.
- Một số mảnh vật liệu dẫn điện, cách điện.
.
</t>
  </si>
  <si>
    <t>Màn hình hiển thị:
- Loại thông dụng, màn hình tối thiểu 50 inch, Full HD;
- Có đủ cổng kết nối phù hợp;
- Có ngôn ngữ hiển thị Tiếng Việt;
- Điều khiển từ xa;
- Nguồn điện: AC 90-220V/50HZ.</t>
  </si>
  <si>
    <t>Theo mẫu của loại trống thông dụng, gồm trống và một dùi gõ. Trống có đường kính 180mm, chiều cao 75mm.
Chất liệu thân trống: gỗ thông hoặc nhựa cao cấp
Chất liệu mặt trống: vải giả da hoặc giấy cao cấp
Chất liệu dùi gõ: Nhựa
Kích thước dùi gõ: 18 cm</t>
  </si>
  <si>
    <t>Theo mẫu của nhạc cụ thông dụng. Loại phổ biến, đường kính 270mm, chiều cao 50mm.
Mặt trống: Mika
Vành trống: vành gỗ
Sò kép</t>
  </si>
  <si>
    <t>Nhạc cụ thông dụng. Handbells gồm 8 quả chuông (cao độ tương ứng Đô, Rê, Mi, Pha, Son, La, Si, Đô.
Chất liệu được làm từ kim loại 
Nhạc cụ có tay cầm, dùng để lắc</t>
  </si>
  <si>
    <t>- Chất liệu: Bằng gỗ/nhựa cứng (hoặc vật liệu có độ cứng tương đương), không cong vênh, chịu được nước, an toàn trong sử dụng;
- Kích thước tối thiểu: Chiều cao có thể điều chỉnh ở 3 mức (800mm-900mm-1.000mm); mặt đặt mẫu (400x600)mm, dày tối thiểu 7mm;
- Kiểu dáng đơn giản, gọn, dễ di chuyển ở các vị trí khác nhau trong lớp học.</t>
  </si>
  <si>
    <t>Máy chiếu:
Loại thông dụng.
- Có đủ cổng kết nối phù hợp.
- Cường độ sáng tối thiểu 3.500 Ansilumens.
- Độ phân giải tối thiểu XGA;
- Kích cỡ khi chiếu lên màn hình tối thiểu 100 inch
- Điều khiển từ xa
- Kèm theo màn chiếu và thiết bị điều khiển (nếu có).</t>
  </si>
  <si>
    <t>Màn hình hiển thị:
- Loại thông dụng, màn hình tối thiểu 50 inch, Full HD;
- Có đủ cổng kết nối phù hợp;
- Có ngôn ngữ hiển thị Tiếng Việt;
- Điều khiển từ xa;
- Sử dụng điện AC 90-220V/50Hz.</t>
  </si>
  <si>
    <t>- Tích hợp được nhiều tính năng âm ly, loa, micro, đọc phát các định dạng tối thiểu ghi trên SD, USB trên thiết bị.
- Kết nối line-in, audio in, bluetooth với nguồn phát âm thanh.
- Công suất phù hợp với lớp học. 
- Kèm theo micro.
- Nguồn điện: AC 220V/50Hz; DC, có ắc quy/pin sạc.</t>
  </si>
  <si>
    <t>- Loại tròn, thông dụng. Số lượng: 6 cái (từ số 2 đến số 7 hoặc 2, 4, 6, 8, 10, 12).
- Loại bẹt/dẹt, thông dụng. Số lượng: 6 cái (từ số 1 đến số 6 hoặc 2, 4, 6, 8, 10, 12).</t>
  </si>
  <si>
    <t>- Loại thông dụng bằng nhựa dày dặn, có quai xách, an toàn trong sử dụng.
- Dung tích tối thiểu khoảng 2 lít nước.</t>
  </si>
  <si>
    <t>Bằng vải nilon mềm, không thấm nước; phù hợp với học sinh tiểu học. Kích thước dài tối thiểu 55cm.</t>
  </si>
  <si>
    <t>Loại thông dụng bao gồm:
- Dụng cụ cắt đất: bằng nhựa, an toàn trong sử dụng, chiều dài tối thiểu 150mm;
- Con lăn: bằng gỗ, bề mặt nhẵn, an toàn trong sử dụng (kích thước tối thiểu dài 200mm, đường kính 30mm).</t>
  </si>
  <si>
    <t>Loại thông dụng, số lượng 12 màu:
- Gồm các màu: đỏ, vàng, tím, xanh cô ban, xanh lá cây, xanh lục, cam, hồng, đen, trắng, nâu, xanh da trời.
- Mỗi màu có trọng lượng 02 kilogam, các màu được đóng gói trong hộp kín, đảm bảo an toàn và thuận lợi trong sử dụng, không có chất độc hại.
- Nguyên liệu: Đất sét tự nhiên hoặc đất sét tự khô, có tính dẻo, độ mịn và ẩm cao.</t>
  </si>
  <si>
    <t>Bộ màu loại thông dụng, an toàn trong sử dụng, không có chất độc hại. Gồm 12 màu, đóng gói riêng cho từng màu:
- Gồm các màu: đỏ, vàng, tím, xanh cô ban, xanh lá cây, xanh lục, cam, hồng, đen, trắng, nâu, xanh da trời. 
- Mỗi loại màu có dung tích tối thiểu 200ml, các màu được đóng gói trong hộp kín, đảm bảo an toàn và thuận lợi trong sử dụng. Trên hũ màu phải có tem, mã vạch, mã sản phẩm của nhà sản xuất. 
- Màu tươi sáng, đúng chuẩn màu mĩ thuật, chất màu mềm mịn và đều, độ hòa tan khi phối màu.</t>
  </si>
  <si>
    <t>01 tờ tranh mô tả các hình ảnh sau:
+ Ba màu cơ bản Đỏ - Vàng - Lam;
+ Màu thứ cấp - các màu giao nhau (3 màu cơ bản) tạo thành màu: Cam - Xanh Lục - Tím;
+ Dải gam màu nóng;
+ Dải gam màu lạnh;
- Có kích thước (790x540)mm, dung sai 10mm, in offset 4 mầu trên giấy chouche có định hượng 200g/m2, cán láng OPP mờ.</t>
  </si>
  <si>
    <t>Tranh/ảnh mô tả các yếu tố và nguyên lí tạo hình; nên được thiết kế thành hai cột hoặc hai vòng tròn giao nhau.
- Cột yếu tố tạo hình gồm có: Chấm, nét, hình, khối, màu sắc, đậm nhạt, chất cảm, không gian.
- Cột nguyên lí tạo hình gồm có: Cân bằng, tương phản, lặp lại, nhịp điệu, nhấn mạnh, chuyển động, tỉ lệ, hài hòa.
- Có kích thước (790x540)mm, dung sai 10mm, in offset 4 mầu trên giấy chouche có định hượng 200g/m2, cán láng OPP mờ.</t>
  </si>
  <si>
    <t>Bộ tranh/ảnh mô tả họa tiết hoa văn vốn cổ dân tộc, gồm có 2 tờ:
+ Tờ 1: Hình họa tiết (hoa sen, hoa cúc, hoa chanh, sóng nước…) thời Lý, Trần, Lê, Nguyễn.
+ Tờ 2: Hình họa tiết trên trang phục, khăn, áo, váy, thắt lưng… của đồng bào dân tộc vùng núi phía Bắc; đồng bào Chăm và đồng bào vùng Tây Nguyên.
- Có kích thước (790x540)mm, dung sai 10mm, in offset 4 mầu trên giấy chouche có định hượng 200g/m2, cán láng OPP mờ.</t>
  </si>
  <si>
    <t>Bộ 6 thẻ rời, mỗi thẻ minh họa một hình ảnh về ông, bà, bố, mẹ, con trai (2 thẻ), con gái (2 thẻ),  kích thước mỗi thẻ (148x210)mm , in offset 4 màu trên nhựa (hoặc vật liệu có độ cứng tương đương), không cong vênh, chịu được nước, có màu sắc tươi sáng, an toàn trong sử dụng. Mỗi bộ tranh được bọc trong túi nilon tránh ẩm mốc.</t>
  </si>
  <si>
    <t>Video hoạt hình, minh họa (có bản quyền):
- Lợi ích khi giao tiếp trên mạng: Nhanh chóng, giao tiếp được với nhiều người, không khoảng cách, an toàn trong thời gian dịch bệnh.
- Nguy cơ tiềm ẩn khi giao tiếp trên mạng:
+ Giao tiếp với người lạ: Bị giả danh, bị lợi dụng, bị lừa tiền, bị bắt cóc; 
+ Giao tiếp với bạn bè: bị lợi dụng, bị nói xấu; 
+ Nguy cơ truy cập các trang web không chính thống: thông tin xấu độc.
- Video có thời lượng không quá 3 phút, độ phân giải HD (tối thiểu 1280x720), hình ảnh và âm thanh rõ nét, có thuyết minh (hoặc phụ đề) bằng tiếng việt.</t>
  </si>
  <si>
    <t>- Video hình ảnh thực tế, minh họa một số nguyên nhân cơ bản dễ gây hỏa hoạn (có bản quyền).
- Video có thời lượng không quá 3 phút, độ phân giải HD (tối thiểu 1280x720), hình ảnh và âm thanh rõ nét, có thuyết minh (hoặc phụ đề) bằng tiếng việt.</t>
  </si>
  <si>
    <t>Video hình ảnh thực tế, minh họa (có bản quyền): Cảnh đẹp tiêu biểu của quê hương Việt Nam ở miền núi, đồng bằng, miền Bắc, miền Nam.
- Video có thời lượng không quá 3 phút, độ phân giải HD (tối thiểu 1280x720), hình ảnh và âm thanh rõ nét, có thuyết minh (hoặc phụ đề) bằng tiếng việt.</t>
  </si>
  <si>
    <t>Video hình ảnh thực tế (có bản quyền), nội dung: 
 - Ô nhiễm môi trường nước ( sông, biển); 
 - Ô nhiễm môi trường không khí ( mùi, khói bụi); 
 - Ô nhiễm môi trường đất ( rác thải, đổ thải); 
 - Ô nhiễm tiếng ồn; 
- Video có thời lượng không quá 3 phút, độ phân giải HD (tối thiểu 1280x720), hình ảnh và âm thanh rõ nét, có thuyết minh (hoặc phụ đề) bằng tiếng việt.</t>
  </si>
  <si>
    <t xml:space="preserve">Chổi rễ loại nhỏ, chắc chắn; Ky hốt rác có cán bằng nhựa  chắc chắn, có độ cứng; găng tay lao động loại nhỏ, dày dặn, phù hợp với học sinh; khẩu trang y tế loại nhỏ;
</t>
  </si>
  <si>
    <t>Bộ công cụ làm vệ sinh lớp học, bao gồm: Chổi đót loại nhỏ, khăn lau. Ky hốt rác có cán bằng nhựa  chắc chắn, có độ cứng; khẩu trang y tế loại nhỏ; giỏ đựng rác bằng nhựa có quai xách.</t>
  </si>
  <si>
    <t>Bộ dụng cụ chăm sóc hoa, cây trồng thông thường, bao gồm: xẻng có cán,  kích thước phù hợp với học sinh, phần lưỡi xẻng không quá sắc để bảo đảm an toàn; chĩa 3 bằng nhựa; bình tưới cây 4 lít bằng nhựa, kéo cắt cành.</t>
  </si>
  <si>
    <t>*</t>
  </si>
  <si>
    <t xml:space="preserve">Điều hòa nhiệt độ </t>
  </si>
  <si>
    <t>Tủ</t>
  </si>
  <si>
    <t>Có cấu hình tối thiểu cài đặt được các hệ điều hành và các phần mềm dạy học ngoại ngữ, thời điểm trang bị máy tính không quá 2 năm so với thời điểm sản xuất'.
* Máy tính xách tay: 
Bộ vi xử lý: Core™ i5-12400 (bộ nhớ đệm 12M Cache, 2.50 GHz)
Bộ nhớ (Ram): 8GB Bus 2666Mhz (4 x DIMM up to 128GB)
VGA: Onboard hoặc card rời
Đồ họa: Intel® UHD Graphics hoặc tương đương
Ổ cứng: SSD 240GB M2 PCIe
Âm thanh: Realtek®  High Definition Audio hoặc tương đương
Giao tiếp mạng: wifi 802.11a, Bluetooh 5.0 
Cổng kết nối: 1 x HDMI/Display port/DVI x1, 1 x USB3.0, 1x USB2.0, 1 x Jack 3.5 mm
Màn hình:14inch full HD trở lên, IPS, 250 nits</t>
  </si>
  <si>
    <t xml:space="preserve">Panh thẳng không mấu, dài 140mm, bằng thép không gỉ
Panh gắp thẳng, không cong vênh, không han gỉ, gắp được mẫu vật, chất rắn.
Hàng phải có nơi sản xuất, mã hàng hóa, nguồn gốc xuất xứ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</si>
  <si>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- 50 g cho dễ sử dụng và bảo quản.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</si>
  <si>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10g - 50 g cho dễ sử dụng và bảo quản.                                                     
- Hóa chất đảm độ tinh khiết cho thí nghiệm thành công.
- Hàng phải có nơi sản xuất, hạn sử dụng, mã hàng hóa, nguồn gốc xuất xứ . </t>
  </si>
  <si>
    <t xml:space="preserve">Hoá chất đựng trong lọ nhựa hoặc lọ thuỷ tinh có nắp kín đảm bảo an toàn. Trên lọ đều có tem nhãn được ghi đầy đủ các nội dung: tên hoá chất, công thức hoá học, trọng lượng, độ tinh khiết, hạn sử dụng, đơn vị cung cấp. Nhãn đảm bảo không phai màu, mất chữ và bám chắc vào lọ trong quá trình vận chuyển và sử dụng.
- Các lọ hoá chất được đóng gói trong các thùng có ngăn đựng đảm bảo an toàn khi vận chuyển và sử dụng. 
- Đóng gói phù hợp: Đóng lọ nhựa  10 g cho dễ sử dụng và bảo quản, dùng lọ màu nâu đen.                  
- Hóa chất đảm độ tinh khiết cho thí nghiệm thành công.
- Hàng phải có nơi sản xuất, hạn sử dụng, mã hàng hóa, nguồn gốc xuất xứ . </t>
  </si>
  <si>
    <t>Bộ máy tính để bàn:
- Chip CPU: tối thiểu i5 thế hệ thứ 12 (bộ nhớ đệm ≥18M Cache, ≥2.50 GHz) 
- Ổ cứng: SSD ≥ 256GB chuẩn M.2 PCIe NVME
- Ram: ≥16GB DDR4-2666MHz
- VGA: Onboard hoặc card rời, Intel UHD Graphics hoặc tương đương;
- Cổng kết nối 
* Mặt sau: tối thiểu gồm: 2 x USB 3.2; 1 x LAN (RJ45); 1 x HDMI; 1 x Microphone; 1 x Line-in; 1 x Display port; 1 x Line-out; 2 x USB 2.0;
* Mặt trước: tối thiểu gồm: 1 x Headphone; 1 x Microphone; 2 x USB 3.2; 2 x USB 2.0
-  Kết nối được mạng LAN và Internet
- Hệ điều hành: Windows 10 home bản quyền trở lên.
- Màn hình: ≥ 23 inch; 1600x900; 200cd/m 2; 5ms; Cổng kết nối màn hình HDMI/ Display port/DVI phù hợp với case máy tính (có cáp kết nối kèm theo)
- Bàn phím: Kích thước: Full size; Dây cắm: USB
- Chuột: Cảm biến: Quang học; Số lượng nút: 3 nút; Bánh xe cuộn: Quang học; Dây cắm: USB
- Tai nghe: Kiểu tai chụp, có micro
- Webcam: USB2.0, MIC, HD 720p</t>
  </si>
  <si>
    <t>Bằng nhựa, đường kính khoảng 30mm, dài 400mm, không cong vênh. Chắc chắn, sử dụng lâu dài.</t>
  </si>
  <si>
    <t>Chất liệu gỗ (hoặc vật liệu có độ cứng tương đương) không cong vênh, chịu được nước, an toàn trong sử dụng; kích thước (850x650)mm; độ dày tối thiểu 5mm.</t>
  </si>
  <si>
    <t>Phần mềm không vi phạm bản quyền.
Phần mềm toán học đảm bảo hỗ trợ HS thực hành vẽ biểu đồ tranh; biểu đồ dạng cột/cột kép; tổ chức dữ liệu vào biểu đồ hình quạt tròn (pie chart); biểu đồ đoạn thẳng (line graph); xác định được tần số; vẽ bảng tần số, biểu đồ tần số, bảng tần số tương đối, biểu đồ tần số tương đối; mô tả thí nghiệm ngẫu 
nhiên.
Phần mềm toán học đảm bảo hỗ trợ HS thực hành tính số đặc trưng đo xu thế trung tâm và đo mức độ phân tán cho mẫu số liệu không ghép nhóm, ghép nhóm; tính xác suất; tính phân bố nhị thức, tính toán thống kê.</t>
  </si>
  <si>
    <t>Bộ dụng cụ gồm: 6 chiếc lọ bằng nhựa có kích thước 50mm, cao 80mm có ghi hình và dán chữ lên thành lọ với nội dung thể hiện nhu cầu chi tiêu của bản thân như: nhu cầu thiết yếu 55%, giáo dục 10%, hưởng thụ 10%, tự do tài chính 10%, tiết kiệm dài hạn 10%, giúp đỡ người khác 5%</t>
  </si>
  <si>
    <t xml:space="preserve">Bản đồ treo tường, thể hiện:
- Địa hình, sông ngòi, hồ lớn, các loại đất, khoáng sản, vườn quốc gia, bãi tắm, bãi cá, bãi tôm;
- Đầy đủ ranh giới với các nước láng giềng, các vùng giáp ranh; vùng biển, đảo;
- Bản đồ phụ: vị trí của vùng Đông Nam Bộ trên lãnh thổ Việt Nam. 
Kích thước (720x1020)mm, dung sai 10mm, in offset 4 màu trên giấy couché có định lượng 200g/m2, 
cán OPP mờ </t>
  </si>
  <si>
    <t xml:space="preserve">Bản đồ treo tường, thể hiện:
- Các trung tâm công nghiệp (trong đó có các ngành công nghiệp); nơi phân bố vật nuôi (trâu, bò, lợn, 
gia cầm), cây trồng (cao su, cà phê, hồ tiêu, điều, thuốc lá, cây ăn quả); vùng rừng; vùng nông lâm kết 
hợp; vùng cây công nghiệp, vùng lúa/lợn/gia cầm, bãi cá, bãi tôm, bãi tắm, vườn quốc gia, sân bay, 
cảng, khu kinh tế cửa khẩu, các tuyến giao thông chính;
- Đầy đủ ranh giới với các nước láng giềng, các vùng giáp ranh; vùng biển, đảo;
- Bản đồ phụ: vị trí của vùng Đông Nam Bộ trên lãnh thổ Việt Nam. 
Kích thước (720x1020)mm, dung sai 10mm, in offset 4 màu trên giấy couché có định lượng 200g/m2, 
cán OPP mờ </t>
  </si>
  <si>
    <t xml:space="preserve"> </t>
  </si>
  <si>
    <t xml:space="preserve">Bản đồ treo tường, thể hiện:
- Địa hình, sông ngòi, các loại đất (đất phù sa ngọt, đất phèn, đất mặn, đất khác), khoáng sản, vườn 
quốc gia, bãi tắm, bãi cá, bãi tôm;
- Đầy đủ ranh giới với các nước láng giềng, các vùng giáp ranh; vùng biển, đảo;
- Bản đồ phụ: vị trí của vùng Đồng bằng sông Cửu Long trên lãnh thổ Việt Nam. 
Kích thước (720x1020)mm, dung sai 10mm, in offset 4 màu trên giấy couché có định lượng 200g/m2, 
cán OPP mờ </t>
  </si>
  <si>
    <t xml:space="preserve">Bản đồ treo tường, thể hiện:
- Các trung tâm công nghiệp (trong đó có các ngành công nghiệp); nơi phân bố vật nuôi (bò, lợn, gia 
cầm), cây trồng (lúa, cây ăn quả, cây công nghiệp/dừa, cây thực phẩm); vùng rừng; vùng nông lâm kết 
hợp; vùng lúa/lợn/gia cầm; bãi cá, bãi tôm, bãi tắm, vùng nuôi tôm/nuôi cá tập trung, vườn quốc gia, sân 
bay, cảng, khu kinh tế ven biển, khu kinh tế cửa khẩu, các tuyến giao thông chính;
- Đầy đủ ranh giới với các nước láng giềng, các vùng giáp ranh; vùng biển, đảo;
- Bản đồ phụ: vị trí của vùng Đồng bằng sông Cửu Long trên lãnh thổ Việt Nam. 
Kích thước (720x1020)mm, dung sai 10mm, in offset 4 màu trên giấy couché có định lượng 200g/m2, 
cán OPP mờ </t>
  </si>
  <si>
    <t xml:space="preserve">Bản đồ treo tường, thể hiện các bãi tắm, bãi cá, bãi tôm, các điểm khoáng sản (mỏ dầu, mỏ khí, mỏ 
titan, muối), cảng biển; kèm một số hình ảnh về khai thác khoáng sản, sản xuất muối, khai thác hải sản, 
bãi biển, cảng biển. 
Kích thước (720x1020)mm, dung sai 10mm, in offset 4 màu trên giấy couché có định lượng 200g/m2, 
cán OPP mờ </t>
  </si>
  <si>
    <t xml:space="preserve">Điện áp vào 220V - 50Hz.
Điện áp ra:
- Điện áp xoay chiều (5A): (3, 6, 9, 12, 15, 24) V;
- Điện áp một chiều (3A): điều chỉnh từ 0 đến 24 V.
Có đồng hồ chỉ thị điện áp ra; có mạch tự động đóng ngắt và bảo vệ quá dòng, đảm bảo an toàn về độ 
cách điện và độ bền điện trong quá trình sử dụng.
- Công tắc xoay (bằng sứ cách điện chống cháy) cho chỉnh từng mức điện áp mong muốn với từng 
loại bài thí nghiệm khác nhau, nhằm tránh học sinh xoay chỉnh điện áp tăng đột ngột (trượt) làm 
hỏng thiết bị thí nghiệm.  </t>
  </si>
  <si>
    <t xml:space="preserve">- Chân đế bằng kim loại, sơn tĩnh điện màu tối, khối lượng khoảng 2,5 kg, bền chắc, ổn định, đường 
kính lỗ 10mm và vít M6 thẳng góc với lỗ để giữ trục đường kính 10mm, có hệ vít chỉnh cân bằng.
- Thanh trụ bằng inox, Φ 10mm gồm 3 loại:
+ Loại dài 500mm và 1000mm;
+ Loại dài 360mm, một đầu về tròn, đầu kia có ren M5 dài 15mm, có êcu hãm;
+ Loại dài 200mm, 2 đầu vê tròn: 5 cái;
- 10 khớp nối bằng nhôm đúc, (43x20x18) mm, có vít hãm, tay vặn bằng thép. </t>
  </si>
  <si>
    <t xml:space="preserve">- Đồng hồ đo thời gian hiện số, có hai thang đo 9,999s và 99,99s, ĐCNN 0,001s. Có 5 kiểu hoạt động: A, B, A+B, A&lt;--&gt;B, T, thay đổi bằng chuyển mạch. Có 2 ổ cắm 5 chân A, B dùng nối với cổng quang điện hoặc nam châm điện, 1 ổ cắm 5 chân C chỉ dùng cấp điện cho nam châm. Số đo thời gian được hiển thị đếm liên tục trong quá trình đo; - Một hộp công tắc: nút nhấn kép lắp trong hộp bảo vệ, một đầu có ổ cắm, đầu kia ra dây tín hiệu dài 1m có phích cắm 5 chân </t>
  </si>
  <si>
    <t xml:space="preserve">Loại thông dụng: kính lúp cầm tay,không đèn G =1,5x, 3x, 5x được in nổi các kí hiệu vào thân, đường 
kính là 6,5-7,5 cm, tay cầm bằng nhựa dẻo và đai bảo vệ bằng kim loại chắc chắn, giảm tối đa lực 
va đập khi xảy ra va chạm, giúp bảo vệ và tăng tuổi thọ của kính lúp, Tiêu cự: 15-20 cm. </t>
  </si>
  <si>
    <t xml:space="preserve">Bằng thép có độ dày tối thiểu &gt; 0,5mm, kích thước (400x550) mm, sơn tĩnh điện màu trắng, nẹp viền 
xung quanh; hai vít M4x40mm lắp vòng đệm Φ12mm để treo lò xo. Mặt sau có lắp 2 ke nhôm kích 
thước (20x30x30) mm để lắp vào giá. Đảm bảo cứng và phẳng </t>
  </si>
  <si>
    <t xml:space="preserve">Gồm 12 quả kim loại 50 g, có 2 móc treo, có hộp đựng </t>
  </si>
  <si>
    <t xml:space="preserve">Loại thông dụng, hiển thị đến 4 chữ số:
Dòng điện một chiều: Giới hạn đo 10 A, có các thang đo µA, mA, A.
Dòng điện xoay chiều: Giới hạn đo 10 A, có các thang đo µA, mA, A.
Điện áp một chiều: có các thang đo mV và V.
Điện áp xoay chiều: có các thang đo mV và V </t>
  </si>
  <si>
    <t xml:space="preserve">Bộ gồm 20 dây nối, tiết diện 0,75 mm2, có phích cắm đàn hồi tương thích với đầu nối mạch điện, dài tối 
thiểu 500mm </t>
  </si>
  <si>
    <t xml:space="preserve">Φ0,3 mm, dài 150-200mm </t>
  </si>
  <si>
    <t xml:space="preserve">Dài tối thiểu 750 mm bằng hợp kim nhôm có thước với độ chia nhỏ nhất 1mm, có đế vững chắc. Con 
trượt có vạch chỉ vị trí thiết bị quang học cho phép gắn các thấu kính, vật và màn hứng ảnh </t>
  </si>
  <si>
    <t xml:space="preserve">Phát tín hiệu hình sin, hiển thị được tần số (4 chữ số), dải tần từ 0,1Hz đến 1000Hz, điện áp vào 220V, 
điện áp ra cao nhất 15Vpp, công suất tối thiểu 20W. Ngôn ngữ Tiếng Việt </t>
  </si>
  <si>
    <t xml:space="preserve">Cổng quang điện lắp trên khung nhôm hợp kim, dày 1mm, sơn tĩnh điện màu đen, Dây tín hiệu 4 lõi dài 
(1,5 đến 2) m, có đầu phích 5 chân nối cổng quang điện với ổ A hoặc B của đồng hồ đo thời gian hiện 
số hoặc
Cổng quang điện: Sử dụng tia hồng ngoại để xác định chính xác thời điểm của một vật khi đi qua cổng 
quang điện.
Ngôn ngữ Tiếng Việt </t>
  </si>
  <si>
    <t xml:space="preserve">Có các cổng kết nối với các cảm biến và các cổng USB, SD để xuất dữ liệu; Tích hợp màn hình màu, 
cảm ứng để trực tiếp hiển thị kết quả từ các cảm biến, các công cụ để phân tích dữ liệu, phần mềm tự 
động nhận dạng và hiển thị tên, loại cảm biến; Có thể kết nối với máy tính lưu trữ, phân tích và trình 
chiếu dữ liệu; Có thể sử dụng nguồn điện hoặc pin, pin phải có thời lượng đủ để thực hiện các bài thí 
nghiệm. Ngôn ngữ Tiếng Việt </t>
  </si>
  <si>
    <t xml:space="preserve">Thang đo: Tối thiểu ± 12 V.
Độ phân giải: ± 0,01 V.
Ngôn ngữ Tiếng Việt </t>
  </si>
  <si>
    <t xml:space="preserve">Thang đo ± 1 A.
Độ phân giải: ± 1 mA.
Ngôn ngữ Tiếng Việt. </t>
  </si>
  <si>
    <t xml:space="preserve">- Thang đo từ -20°C đến 110°C;
- Độ phân giải: ±0,1°C.
Ngôn ngữ Tiếng Việt </t>
  </si>
  <si>
    <t xml:space="preserve">- Loại điện tử hiện số, 10 LAP trở lên, độ chính xác 1/100 giây, chống nước. 
- Chất liệu: Nhựa
 - Màu sắc: đen
 - Hiển thị thời gian, lịch, báo giờ (chuyển đổi định dạng 12/24 giờ, định giờ chính xác 1/100 giây)
 - Màn hình lớn.
 - Dễ dàng thay thế pin (sử dụng pin nút G13) </t>
  </si>
  <si>
    <t xml:space="preserve">- loại 0 - 2,5, độ chia 0,05 N;
- loại 0 - 5 N, độ chia 0,1 N;
- loại 0 - 1N, độ chia 0,02 N.
Hiệu chỉnh được hai chiều khi treo hoặc kéo.
Hoặc
Cảm biến lực:
Thang đo: ±50 N;
Độ phân giải tối thiểu: ±0.1 N </t>
  </si>
  <si>
    <t xml:space="preserve">Thủy tinh trong suốt, chịu nhiệt, dung tích 250ml; kèm giá đỡ cốc chất liệu inox </t>
  </si>
  <si>
    <t xml:space="preserve">Kích thước (7x15x120) mm và (10x20x170) mm; bằng thép hợp kim, sơn 2 màu xanh lam và đỏ </t>
  </si>
  <si>
    <t xml:space="preserve">loại 20W-2A; Dây điện trở Φ0,5mm quấn trên lõi tròn, dài 20 - 25 cm; Con chạy có tiếp điểm trượt tiếp 
xúc tốt; Có 3 lỗ giắc cắm bằng đồng tương thích với dây nối </t>
  </si>
  <si>
    <t xml:space="preserve">Thang 1A nội trở 0,17 Ω/V; thang 3A nội trở 0,05 Ω/V; độ chia nhỏ nhất 0,1A; Đầu ra dạng ổ cắm bằng 
đồng tương thích với dây nối. Độ chính xác 2,5. </t>
  </si>
  <si>
    <t xml:space="preserve">Thang đo 6V và 12V; nội trở &gt;1000Ω/V. Độ chia nhỏ nhất 0,1V; độ chính xác 2,5; Đầu ra dạng ổ cắm 
bằng đồng tương thích với dây nối. Ghi đầy đủ các kí hiệu theo quy định. </t>
  </si>
  <si>
    <t xml:space="preserve">Một bộ gồm:
- Bộ gồm 4 đèn laser tạo các chùm tia song song và đồng phẳng, một chùm tia có thể thay đổi độ 
nghiêng mà vẫn đồng phẳng với các chùm tia còn lại; điện áp hoạt động 6 V một chiều; kích thước điểm 
sáng từ 1,2 mm đến 1,5 mm; có công tắc tắt mở cho từng đèn. Đèn đảm bảo an toàn với thời gian thực 
hành;
- Đèn 12V - 21W có bộ phận để tạo chùm tia song song, vỏ bằng nhôm hợp kim, có khe cài bản chắn 
sáng, có các vít điều chỉnh và hãm đèn, có trụ thép inox đường kính tối thiểu 6mm </t>
  </si>
  <si>
    <t xml:space="preserve">Đo thông mạch, kiểm tra dây đứt ngầm, xác định dây nóng, dây nguội, đo dòng AC 24V-500V, DC 
12V-24V </t>
  </si>
  <si>
    <t xml:space="preserve">Chia từ 0°C đến 100°C; độ chia nhỏ nhất 1°C  </t>
  </si>
  <si>
    <t xml:space="preserve">Bằng thủy tinh quang học, có tiêu cự f = 50 mm và f = 100 mm, có giá và lỗ khoan giữa đáy để gắn trục 
inox Φ6mm, dài 80mm </t>
  </si>
  <si>
    <t xml:space="preserve">Bằng thủy tinh quang học f = -100 mm, có giá và lỗ khoan giữa đáy để gắn trục inox Φ6mm, dài 80mm </t>
  </si>
  <si>
    <t xml:space="preserve">Bằng nhựa hoặc bằng gỗ hai tầng, chịu được hóa chất, có kích thước (180x110x56) mm, độ dày của vật liệu là 2,5 mm có gân cứng, khoan 5 lỗ, Φ19mm và 5 cọc cắm hình côn từ Φ7mm xuống Φ10mm, có 4 lỗ Φ12mm. có nhiều kích thước cho các cỡ ống nghiệm, giá có thể xếp gọn khi không sử dụng, sản phẩm chắc chắn không bị vênh khi đặt trên bàn </t>
  </si>
  <si>
    <t xml:space="preserve">Thủy tinh không bọt, nắp thủy tinh kín, nút xỏ bấc bằng sứ. Thân (75mm, cao 84mm, cổ 22mm). Dây 
bấc được làm từ bông nguyên chất, kháng rượu và tiết kiệm cồn, ngọn lửa lớn hơn, khu vực xung 
quanh dây bấc có điều chỉnh, được trang bị nắp vặn để che lửa và ngăn không cho rượu bay hơi. 
Ngoài ra, thân đèn có bề mặt nhẵn được làm từ thủy tinh chất lượng cao chống cháy nổ, có cảm 
ứng chống màu xanh làm tăng sự an toàn của đèn cồn, có đáy rộng phẳng. </t>
  </si>
  <si>
    <t xml:space="preserve">Bằng inox, kích thước (100x100) mm có hàn ép các góc </t>
  </si>
  <si>
    <t xml:space="preserve">Cao su chịu đàn hồi cao, chịu hóa chất. </t>
  </si>
  <si>
    <t xml:space="preserve">Bằng vải trắng. </t>
  </si>
  <si>
    <t xml:space="preserve">Nhựa trong suốt, không màu, chịu hóa chất. </t>
  </si>
  <si>
    <t xml:space="preserve">Cán inox, dài 30 cm, lông chổi dài, rửa được các ống nghiệm đường kính từ 16mm - 24mm. Thân chổi không rỉ sét. Phần cuối đuôi chổi thiết kế dạng móc treo giúp dễ dàng bảo quản, treo chổi. </t>
  </si>
  <si>
    <t xml:space="preserve">- Kích thước (420x330x80) mm; bằng gỗ dày 10mm;
- Chia làm 5 ngăn, trong đó 4 ngăn xung quanh có kích thước (165x80) mm, ngăn ở giữa có kích thước
(60x230) mm có khoét lỗ tròn để đựng lọ hóa chất;
- Có quai xách cao 160mm </t>
  </si>
  <si>
    <t xml:space="preserve">Bình thủy tinh trung tính, chia vạch sắc nét, dễ đọc, không bị mờ theo thời gian. Hình trụ Ø30mm, 
có đế; giới hạn đo 250ml; độ chia nhỏ nhất 2ml; chịu nhiệt </t>
  </si>
  <si>
    <t xml:space="preserve">Thủy tinh trung tính, chịu nhiệt, hình trụ Φ72mm, chiều cao 95mm, dung tích 250ml, có vạch chia độ 
nhỏ nhất 50ml, có miệng rót. Đảm bảo độ bền cơ học.
- Hàng phải có nơi sản xuất, mã hàng hóa, nguồn gốc xuất xứ . 
- Có độ trong suốt, không nứt vỡ, vạch chia chuẩn, rõ </t>
  </si>
  <si>
    <t xml:space="preserve">Thủy tinh trung tính, chịu nhiệt, hình trụ Φ50mm, chiều cao 73mm, dung tích 100ml, có vạch chia độ 
nhỏ nhất 10ml, có miệng rót. Đảm bảo độ bền cơ học.
- Hàng phải có nơi sản xuất, mã hàng hóa, nguồn gốc xuất xứ . 
- Có độ trong suốt, không nứt vỡ, vạch chia chuẩn, rõ </t>
  </si>
  <si>
    <t xml:space="preserve">Thủy tinh thường, có kích thước miệng Φ200mm và chiều cao 100mm, độ dày 2,5mm </t>
  </si>
  <si>
    <t xml:space="preserve">Thủy tinh chịu nhiệt, Φ16mm, chiều cao 160mm, bo miệng, đảm bảo độ bền cơ học. Thủy tinh trung 
tính, chia vạch sắc nét, dễ đọc, không bị mờ theo thời gian, ; độ chia nhỏ nhất 2ml </t>
  </si>
  <si>
    <t xml:space="preserve">Thủy tinh trung tính, chịu nhiệt, có đế thủy tinh, độ chia nhỏ nhất 1ml. Dung tích 100ml. Đảm bảo độ 
bền cơ học.
- Hàng phải có nơi sản xuất, mã hàng hóa, nguồn gốc xuất xứ . 
- Vạch chia chuẩn, rõ nét, không nứt vỡ </t>
  </si>
  <si>
    <t xml:space="preserve">Thủy tinh trung tính, chia vạch sắc nét, dễ đọc không bị mờ theo thời gian, chịu nhiệt, đường kính 
đáy Φ86mm, chiều cao bình 140mm (trong đó cổ bình dài 32mm, kích thước Φ28mm),độ chia nhỏ nhất 10ml </t>
  </si>
  <si>
    <t xml:space="preserve">Thủy tinh trung tính, chịu nhiệt, đường kính đáy Φ63mm, chiều cao bình 93mm (trong đó cổ bình dài 
25mm, kích thước Φ22mm).
- Hàng phải có nơi sản xuất, mã hàng hóa, nguồn gốc xuất xứ . 
- Có độ trong suốt, không nứt vỡ </t>
  </si>
  <si>
    <t xml:space="preserve">Ống dẫn các loại bằng thủy tinh trung tính trong suốt, chịu nhiệt, có đường kính ngoài 6mm và đường 
kính trong 3mm, có đầu vuốt nhọn. Gồm:
- 1 ống hình chữ L (60, 180) mm;
- 1 ống hình chữ L (40, 50) mm;
- 1 ống thẳng, dài 70mm;
- 1 ống thẳng, dài 120mm;
- 1 ống hình chữ Z (một đầu góc vuông và một đầu góc nhọn 60°) có kích thước các đoạn tương ứng 
(50, 140, 30) mm;
- 1 ống hình chữ Z (một đầu góc vuông và một đầu uốn cong vuốt nhọn) có kích thước các đoạn tương 
ứng (50, 140, 30) mm </t>
  </si>
  <si>
    <t xml:space="preserve">Men trắng, nhẵn, kích thước Φ80mm cao 40mm </t>
  </si>
  <si>
    <t xml:space="preserve">Gồm:
- 01 Lọ màu nâu và 04 lọ màu trắng, thủy tinh trung tính, chịu nhiệt, dung tích 100ml. Kích thước: Tổng chiều cao 95mm (thân lọ 70mm, cổ lọ 20mm); Đường kính (thân lọ Φ45mm, miệng lọ Φ18mm); Nút nhám kèm công tơ hút (phần nhám cao 20mm, Φ nhỏ 15mm, Φ lớn 18mm);
- Ống hút nhỏ giọt: Quả bóp cao su được lưu hóa tốt, độ đàn hồi cao. Ống thủy tinh Φ 8mm, dài 120mm vuốt nhọn đầu </t>
  </si>
  <si>
    <t xml:space="preserve">Thủy tinh dài 160mm, thân Φ5mm. </t>
  </si>
  <si>
    <t xml:space="preserve">Thủy tinh trung tính, chịu nhiệt, hình trụ Φ6 mm dài 250 mm. </t>
  </si>
  <si>
    <t xml:space="preserve">Ống hút nhỏ giọt bằng thủy tinh 10 ml, có quả bóp cao su. Quả bóp cao su được lưu hóa tốt, độ đàn 
hồi cao. </t>
  </si>
  <si>
    <t xml:space="preserve">-Cân kỹ thuật, độ chính xác đến 0,01g. Khả năng cân tối đa 240g.
'- Hàng phải có nơi sản xuất, mã hàng hóa, nguồn gốc xuất xứ . 
'- Phải có bảo hành 2 năm
'- Phải có hướng dẫn lắp đặt và sử dụng. </t>
  </si>
  <si>
    <t xml:space="preserve">Kích thước Φ120mm độ thấm hút cao. </t>
  </si>
  <si>
    <t xml:space="preserve">Loại thông dụng, độ chia nhỏ nhất 0,1 °C. </t>
  </si>
  <si>
    <t xml:space="preserve">Loại thông dụng, có tiêu chuẩn kỹ thuật tối thiểu: độ phóng đại 40-1600 lần; Chỉ số phóng đại vật kính 
(4x, 10x, 40x, 100x); Chỉ số phóng đại thị kính (10x, 16x); Khoảng điều chỉnh thô và điều chỉnh tinh 
đồng trục; Có hệ thống điện và đèn đi kèm. Vùng điều chỉnh bàn di mẫu có độ chính xác 0,1 mm (Có 
thể trang bị từ 1 đến 2 chiếc có cổng kết nối với các thiết bị ngoại vi). Đầu kính: Loại 2 mắt, nghiêng 
30° và có thể quay 360°.Thân bằng kim loại đúc, với sự thuận tiện và độ ổn định cao, cho các ứng 
dụng trường sáng; Chế độ quan sát: Nền sáng. Có kèm theo bộ vệ sinh kính, bảo hành, bảo 
dưỡng định kì (6 tháng/lần hoặc 1 năm/lần) </t>
  </si>
  <si>
    <t xml:space="preserve">Bằng gỗ/ kim loại, kẹp được ống nghiệm Φ16mm đến Φ24mm
Kẹp bằng gỗ/kim loại chắc chắn, không lỏng lẻo, không han gỉ đảm bảo kẹp chặt ống nghiệm. Hàng 
phải có nơi sản xuất, mã hàng hóa, nguồn gốc xuất xứ  </t>
  </si>
  <si>
    <t xml:space="preserve">Đáp ứng yêu cầu của Chương trình môn Khoa học tự nhiên (CTGDPT 2018), có hệ thống học liệu điện 
tử (mô phỏng 3D, hình ảnh, sơ đồ, âm thanh, video, các câu hỏi, đề kiểm tra) đi kèm và được tổ chức, 
quản lý thành hệ thống thư viện điện tử, thuận lợi cho tra cứu và sử dụng. Bộ học liệu sử dụng được trên 
PC trong môi trường không kết nối internet. Phải đảm bảo tối thiểu các nhóm chức năng:
- Nhóm chức năng hỗ trợ giảng dạy: soạn giáo án điện tử; hướng dẫn chuẩn bị bài giảng điện tử, học 
liệu điện tử (hình ảnh, sơ đồ, âm thanh, video); chỉnh sửa học liệu (cắt video);
- Nhóm chức năng mô phỏng và tương tác 3D: Điều hướng thay đổi trực tiếp góc nhìn (xoay 360 độ, 
phóng to, thu nhỏ); quan sát và hiển thị thông tin cụ thể của các lớp khác nhau trong một mô hình, lựa 
chọn tách lớp một phần nội dung bất kỳ; tích hợp mô hình 3D vào bài dạy. Đảm bảo tối thiểu các mô 
hình: nguyên tử của Rutherford-Bohr; một số mẫu đơn chất và hợp chất (mẫu kim loại đồng; mẫu khí 
H2 và khí O2; mẫu nước và mẫu muối ăn); Con đường trao đổi nước ở thực vật; Sự phản xạ ánh sáng; 
Từ trường Trái Đất; Từ phổ - đường sức từ của nam châm, hệ tiêu hóa ở người, hệ tuần hoàn ở người, hệ 
hô hấp ở người, hệ thần kinh ở người, cấu tạo tai người, phản xạ ánh sáng, khúc xạ ánh sáng, tán sắc.
- Nhóm chức năng hỗ trợ công tác kiểm tra đánh giá: hướng dẫn, chuẩn bị các bài tập; đề kiểm tra. </t>
  </si>
  <si>
    <t xml:space="preserve">Hóa chất được đựng trong lọ nhựa hoặc lọ thủy tinh có nắp kín đảm bảo an toàn với từng loại hóa chất. 
Trên mỗi lọ đều có tem nhãn được ghi đầy đủ các nội dung: tên thông dụng, công thức hóa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Các lọ hóa chất được đóng gói trong các thùng có ngăn đựng đảm bảo an toàn khi vận chuyển 
và sử dụng. Hóa chất đảm độ tinh khiết cho thí nghiệm thành công. Lọ đựng phải đảm bảo tốt cho quá 
trình nhận dạng, bảo quản và sử dụng </t>
  </si>
  <si>
    <t xml:space="preserve">Hóa chất được đựng trong lọ nhựa hoặc lọ thủy tinh có nắp kín đảm bảo an toàn với từng loại hóa chất. 
Trên mỗi lọ đều có tem nhãn được ghi đầy đủ các nội dung: tên thông dụng, công thức hóa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Các lọ hóa chất được đóng gói trong các thùng có ngăn đựng đảm bảo an toàn khi vận chuyển 
và sử dụng. Hóa chất đảm độ tinh khiết cho thí nghiệm thành công. Lọ đựng phải đảm bảo tốt cho quá 
trình nhận dạng, bảo quản và sử dụng. </t>
  </si>
  <si>
    <t xml:space="preserve">Mô tả năng lượng truyền từ Mặt Trời đến Trái Đất được thực vật hấp thụ và chuyển hóa. Ghi chú: Các 
tranh có kích thước (1020x720)mm, dung sai 10mmm, in offset 4 màu trên giấy couche có định 
lượng 200g/m2, cán láng OPP mờ. </t>
  </si>
  <si>
    <t xml:space="preserve">Mô tả quá trình tái bản của DNA gồm các giai đoạn: tháo xoắn tách hai mạch đơn, các nucleotide tự do 
trong môi trường tế bào kết hợp 2 mạch đơn theo 2 chiều 5'3' và 3'5' và theo nguyên tắc bổ sung; Tranh in màu có độ phân giải 300 dpi , hình ảnh có kích thước phù hợp, chân thực, có độ sắc nét, màu 
sắc tương đồng với sách giáo khoa </t>
  </si>
  <si>
    <t xml:space="preserve">Mô tả quá trình phiên mã. Tranh có chú thích bằng tiếng việt mô tả quá trình tạo thành phân tử 
mARN gồm các giai đoạn: tháo xoắn tách hai mạch đơn gen, các nucleotide tự do trong môi 
trường tế bào kết hợp 01 mạch đơn gen theo chiều 3'5' và theo nguyên tắc bổ sung; Tranh in màu 
có độ phân giải 300 dpi , hình ảnh có kích thước phù hợp, chân thực, có độ sắc nét, màu sắc 
tương đồng với sách giáo khoa </t>
  </si>
  <si>
    <t xml:space="preserve">Mô tả quá trình dịch mã: mô tả quá trình tạo thành chuỗi axitamin gồm các giai đoạn: mở đầu, kéo 
dài, kết thúc; Tranh thể hiện rõ các thành phần tham gia bao gồm: Riboxom, mARN, tARN, bộ 
ba khởi đầu, bộ ba kết thúc, chuỗi axitamin… các nucleotit của bộ ba đối mã kết hợp nucleotit 
trên mạch mARN theo theo nguyên tắc bổ sung; Tranh in màu có Độ phân giải 300 dpi , hình 
ảnh có kích thước phù hợp, chân thực, có độ sắc nét, màu sắc tương đồng với sách giáo khoa. </t>
  </si>
  <si>
    <t xml:space="preserve">Mô tả quá trình nguyên phân gồm 4 kì: kì trung gian, kì đầu, kì giữa, kì sau, kì cuối; Tranh thể hiện 
rõ hoạt động của các thành phần: Nhiễm sắc thể (nhân đôi, co ngắn, tháo xoắn, phân ly….), màng 
tế bào, tế bào chất, thoi vô sắc, màng nhân, nhân con….;Tranh in màu có Độ phân giải 300 dpi , 
hình ảnh có kích thước phù hợp, chân thực, có độ sắc nét, màu sắc tương đồng với sách giáo khoa. </t>
  </si>
  <si>
    <t xml:space="preserve">Mô tả quá trình giảm phân gồm 2 giai đoạn: giảm phân 1 và giảm phân 2 và các kì (kì trung gian, 
kì đầu, kì giữa, kì sau, kì cuối) của từng giai đoạn; Tranh thể hiện rõ hoạt động của các thành 
phần: Nhiễm sắc thể (nhân đôi, co ngắn, tháo xoắn, phân ly….), màng tế bào, tế bào chất, thoi vô 
sắc, màng nhân, nhân con….; Tranh in màu có Độ phân giải 300 dpi , hình ảnh có kích thước phù 
hợp, chân thực, có độ sắc nét, màu sắc tương đồng với sách giáo khoa </t>
  </si>
  <si>
    <t xml:space="preserve">Gồm:
- Nến (parafin) rắn; Kiềng đun (chất liệu thép không gỉ, bên ngoài được bọc lớp cách nhiệt màu đen 
gồm 3 chân vững chắc, đường kính mâm đỡ là 8cm, chân kiềng dài 12cm, cao 11 cm có thể để đèn cồn ở dưới). </t>
  </si>
  <si>
    <t xml:space="preserve">- Lọ thủy tinh miệng rộng không có nhám và có nhám kèm nút nhám (thuỷ tinh trung tính, chịu nhiệt, 
dung tích 100ml)
(Các thiết bị hóa chất còn lại đã mô tả trong TBDC) </t>
  </si>
  <si>
    <t xml:space="preserve">- Cốc thủy tinh trung tính, dung tích 1000ml;
- Nến cây loại nhỏ Φ 1cm.
 (Các thiết bị hóa chất còn lại đã mô tả trong TBDC) </t>
  </si>
  <si>
    <t xml:space="preserve">Gồm:
- Thìa cà phê bằng nhựa; Muối hạt 100g để trong lọ nhựa. Đường trắng hoặc đường đỏ 100g đựng trong lọ nhựa.
Hóa chất đảm độ tinh khiết cho thí nghiệm thành công. Lọ đựng phải đảm bảo tốt cho quá trình 
nhận dạng, bảo quản và sử dụng </t>
  </si>
  <si>
    <t xml:space="preserve">Gồm:
- Phễu lọc thủy tinh cuống ngắn (Thủy tinh trung tính, chịu nhiệt, kích thước Ф 80 mm, dài 90 mm, 
trong đó đường kính cuống Ф 10, chiều dài 20 mm);
- Phễu chiết hình quả lê (Thủy tinh trung tính, chịu nhiệt, dung tích tối đa 125 ml, chiều dài của phễu 
270 mm, đường kính lớn của phễu Ф 60 mm, đường kính cổ phễu Ф 19 mm dài 20mm (có khoá kín) và 
ống dẫn có đường kính Ф 6 mm dài 120 mm);
- Cát 300g đựng trong lọ thủy tinh hoặc lọ nhựa, Dầu ăn 100ml đựng trong lọ thủy tinh.
Dụng cụ thủy tinh phải đảm bảo độ độ dày và chịu nhiệt tốt; Hóa chất đảm độ tinh khiết cho thí 
nghiệm thành công. Lọ đựng phải đảm bảo tốt cho quá trình nhận dạng, bảo quản và sử dụng.
Phễu quả lê khóa phải kín, dễ vặn, không bị rít </t>
  </si>
  <si>
    <t xml:space="preserve">Gồm:
- Tiêu bản tế bào thực vật (Tiêu bản tế bào rõ nét, nhìn thấy được các thành phần chính (thành tế bào, 
màng, tế bào chất, nhân); Bộ gồm 20 loại tiêu bản khác nhau, các tiêu bản thể hiện rõ tế bào thực 
vật ở rễ, thân, lá của thực vật một là mầm và thực vật hai lá mầm, tế bào thực vật bậc thấp (tảo 
silic), cơ thể đơn bào đến đa bào, tiêu bản tế bào hành tây, tiêu bản tế bào dự trữ tinh bột ở khoai 
tây, tiêu bản cơ quan sinh sản ở thực vật (tiêu bản túi bào tử dương xỉ, bao phấn cắt ngang, bầu 
nhụy cắt ngang), tiêu bản hạt phấn (tiêu bản hạt phấn thông, hạt phấn hoa Ly)
- Tiêu bản tế bào động vật (Tiêu bản tế bào rõ nét, nhìn thấy được các thành phần chính (màng, tế bào 
chất, nhân).
Tiêu bản tế bào động vật được thiết kế thành bộ gồm 20 loại tiêu bản khác nhau đại diện cho cấu 
tạo tế bào động vật từ Động vật đơn bào (tế bào trùng giày), động vật đa bào bậc thấp (sứa, thủy 
tức), các loại tế bào động vật ở các loại mô của động vật bậc cao (Lớp Thú- ở Thỏ và Chuột Bạch) 
như: tiêu bản tế bào ở mô của các hệ tiêu hóa, hệ tuần hoàn, hệ hô hấp, hệ thần kinh, hệ sinh dục, 
hệ bài tiết, các loại mô cơ như mô cơ trơn, mô cơ vân, mô cơ tim </t>
  </si>
  <si>
    <t xml:space="preserve">Gồm:
- Lam kính: Loại thông dụng, bằng thủy tinh, màu sắc trong suốt, Kích thước: 76x26mm, độ dày 1.0-
1.2mm; La men: Loại thông dụng, bằng thủy tinh, màu sắc trong suốt, kích thước: 22x22mm.
- Kim mũi mác: Loại thông dụng, bằng inox 304, dài 14,5-15mm, Trọng lượng:5gr; Panh: Loại 
thông dụng, bằng inox, dài 13,5-14mm 
- Dao cắt tiêu bản (loại thông dụng) Làm bằng thép không gỉ, cắt được tất cả các loại mô (mô cứng, mô 
mềm), lát cắt mỏng, đều.
- Nước cất chai 1000ml; Giấy thấm kích thước 6inch x 9inch </t>
  </si>
  <si>
    <t xml:space="preserve">Gồm:
- Đĩa đồng hồ(loại thông dụng, bằng thủy tinh) đường kính từ 90mm đến 150mm
- Kim mũi mác (loại thông dụng);Loại thông dụng, bằng inox, bề mặt bóng, nhẵn nhụi
- Giấy thấm, nước cất (chai 1000ml), lam kính (loại thông dụng, bằng thủy tinh);
- Methylene blue (loại thông dụng, lọ 100ml). </t>
  </si>
  <si>
    <t xml:space="preserve">Gồm:
- Lam kính và lamen (loại thông dụng, bằng thủy tinh). Lam kính: Loại thông dụng, bằng thủy tinh, màu 
sắc trong suốt, Kích thước: 76x26mm, độ dày 1.0-1.2mm; La men: Loại thông dụng, bằng thủy tinh, 
màu sắc trong suốt, kích thước: 22x22mm. Nước cất chai 1000ml; Giấy thấm kích thước 6inch x 
9inch </t>
  </si>
  <si>
    <t xml:space="preserve">Kính lúp (TBDC).
Các loại nấm.Nấm rơm, Nấm linh chi, Mộc nhĩ, Nấm hương, Nấm sò. </t>
  </si>
  <si>
    <t xml:space="preserve">• Gồm:
- Máy ảnh hoặc ống nhòm (ống nhòm hai mắt 16x32 nhỏ, với tiêu cự 135mm, độ phóng đại tối đa lên 
đến 16 lần, đường kính 32mm, vỏ kim loại bọc nhựa tổng hợp chống va đập, có trường nhìn tối đa 
lên đến 5km, hệ thống lấy nét kiểu tập trung, thấu kính của ống nhòm được tráng phủ quang học, 
bên trong còn được bơm khí nito chống được các hiện tượng ẩm mốc hay mờ sương);
- Panh Loại thông dụng, bằng inox, dài 15mm 
- Kéo cắt cây: Chiều dài của kéo 21cm, Chiều dài lưỡi kéo 7cm, Độ mở lưỡi kéo 5cm, trọng lượng 
200g. Chất liệu thép cao cấp không hoen gỉ, Lò xo dạng con sâu, tay cầm bọc nhựa mềm
- Cặp ép thực vật: Chất liệu bằng gỗ kích thước: (400×300)mm, dày 9mm, có 35 lỗ ép F 19.5mm 
phân bổ đều nhau mỗi lỗ cách nhau 30.5mm. Bộ 2 cái nối nhau bằng 4 ốc vít; 
- Vợt bắt sâu bọ: Miệng vợt đường kính 300 mm, lưới nilon, dài tối thiểu 600mm, có cán cầm; 
- Vợt bắt động vật thủy sinh: Tay cán cầm bằng nhôm dài 2000mm dày 0.9mm, đường kính miệng 
vợt 250mm, dày 1mm, có lưới mắt nhỏ đi kèm; 
- Hộp nuôi sâu bọ: Kích thước: (36.5×26.3×14.5)cm, bằng nhựa trong suốt, dày 2mm.; 
- Bể kính (loại thông dụng). Kích thước: 35x26x27, kính trong suốt 5 mặt, Độ dày: 8mn, Kiểu dán: 
Dấu keo, Hình thức: Mài xiết cạnh, Kiểu bể: Bể không giằng </t>
  </si>
  <si>
    <t xml:space="preserve">Gồm:
- Đĩa petri nhựa màu trắng trong suốt, dạng hình trụ có nắp đậy kích thước 90x15mm; Panh (Loại 
thông dụng, bằng inox, dài 15mm); 2 chuông thủy tinh đường kính 25-30 cm (hoặc hộp nhựa màu trắng trong); Cồn 70 độ; Dung dịch iode (1%) </t>
  </si>
  <si>
    <t>Gồm:
- Bình thủy tinh dung tích 1 lít; 
- Nút cao su không khoan lỗ;
- Dây kim loại có giá đỡ nến; 2 cây nến nh Gồm:
- Bình thủy tinh dung tích 1 lít; 
- Nút cao su không khoan lỗ (TBDC);
- Dây kim loại có giá đỡ nến; 2 cây nến nhỏ.</t>
  </si>
  <si>
    <t xml:space="preserve">Gồm:
- 1 con dao nhỏ (loại thông dụng) Dao chiết ghép cành, dao gọt sẹo, dao gọt vỏ, Cán nhựa lưỡi thép 
carbon, Chiều dài 20cm, Trọng lượng 100gr.
- 2 lọ phẩm màu (màu xanh và màu đỏ) dung tích 1 lít </t>
  </si>
  <si>
    <t xml:space="preserve">Gồm:
Cân thăng bằng (loại thông dụng với các quả cân 100, 200, 300g) thân làm bằng kim loại, 2 đĩa cân làm 
bằng nhựa </t>
  </si>
  <si>
    <t xml:space="preserve">Thanh nam châm kích thước (7x15x120) mm
(Các thiết bị hóa chất còn lại đã mô tả trong TBDC) </t>
  </si>
  <si>
    <t xml:space="preserve">(Các thiết bị hóa chất đã mô tả trong TBDC) </t>
  </si>
  <si>
    <t xml:space="preserve">Các thiết bị hóa chất đã mô tả trong TBDC) </t>
  </si>
  <si>
    <t xml:space="preserve">Gồm: 
Ống đong hình trụ 100 ml, Cốc thủy tinh loại 100ml, Cân điện tử.
 (TBDC).
Sodium chloride (NaCl); Đường dạng rắn; Copper sulfate (CuSO4); Magnesium sulfate (MgSO4). 
(HCDC) </t>
  </si>
  <si>
    <t xml:space="preserve">(Các thiết bị hóa chất đã mô tả trong TBDC </t>
  </si>
  <si>
    <t xml:space="preserve">Viên C sủi 1 hộp 10 viên
(Các thiết bị hóa chất còn lại đã mô tả trong TBDC) </t>
  </si>
  <si>
    <t xml:space="preserve">Giấy chỉ thị màu 1 hộp 50 que, giấy đảm bảo lên chuẩn màu
(Các thiết bị hóa chất còn lại đã mô tả trong TBDC) </t>
  </si>
  <si>
    <t xml:space="preserve">Giấy chỉ thị màu pH 1 hộp 50 que, giấy đảm bảo lên chuẩn màu
Hoặc sử dụng Cảm biến pH có thang chỉ số pH từ 0-14, điện áp hoạt động 5V, độ chính xác 0,1 tại 
25°C.
(Các thiết bị hóa chất còn lại đã mô tả trong TBDC) </t>
  </si>
  <si>
    <t xml:space="preserve">Bộ băng bó gồm: 2 thanh nẹp bằng gỗ bào nhẵn dài (300- 400) mm, rộng (40-50) mm, dày từ (6-10) 
mm; 4 cuộn băng y tế, mỗi cuộn dài 200 mm; 4 cuộn gạc y tế.  </t>
  </si>
  <si>
    <t xml:space="preserve">Máy đo huyết áp điện tử (có bộ chuyển đổi nguồn điện kèm theo), máy đo bắp tay. Có thể lưu lại 
thông tin nhiều lần đo, có chức năng tính kết quả huyết áp trung bình của 3 lần, đo gần nhất, đọc 
kết quả đo bằng tiếng Việt </t>
  </si>
  <si>
    <t xml:space="preserve">Chia từ 0°C đến 100°C; độ chia nhỏ nhất 1°C Hoặc Cảm biến nhiệt độ  </t>
  </si>
  <si>
    <t xml:space="preserve">Ống nhòm hai mắt 16x32 nhỏ, với tiêu cự 135mm, độ phóng đại tối đa lên đến 16 lần, đường kính 
32mm, vỏ kim loại bọc nhựa tổng hợp chống va đập, có trường nhìn tối đa lên đến 5km, hệ thống 
lấy nét kiểu tập trung, thấu kính của ống nhòm được tráng phủ quang học, bên trong còn được 
bơm khí nito chống được các hiện tượng ẩm mốc hay mờ sương. (Dùng chung với thiết bị ở lớp 6) </t>
  </si>
  <si>
    <t xml:space="preserve">Gồm:
Đèn tạo ánh sáng trắng
- Hai lăng kính tam giác đều bằng thủy tinh hữu cơ dày tối thiểu 15 mm, cạnh dài tối thiểu 80 mm, có đế nam châm;
- Màn chắn có khe chắn hẹp và màn quan sát bằng vật liệu đảm bảo độ bền cơ học, kích thước phù hợp, có đế nam châm.Các thiết bị phải đồng bộ để lắp ráp được với nhau </t>
  </si>
  <si>
    <t xml:space="preserve">Giấy kẻ ô li khổ A4
Cốc nhựa trong suốt hình trụ, thành mỏng, đường kính tối thiểu 80 mm, cao tối thiểu 100 mm, được dán giấy tối màu 2/3 thân cốc, có khe sáng 1 mm.
Thước chia độ bằng xốp hình bán nguyệt, Φ 110mm-150mm, cao 08mm-10mm,trên mặt có độ chia, độ chia nhỏ nhất 05 độ , gắn trên đế nhựa bán nguyệt , kèm 01 đế gắn màn ảnh và 03 đinh ghim, compa hoặc tấm nhựa có in vòng tròn chia độ. </t>
  </si>
  <si>
    <t xml:space="preserve">Gồm:
- Lăng kính tam giác đều bằng thủy tinh hữu cơ dày tối thiểu 15 mm, cạnh dài tối thiểu 80 mm và có đế gắn nam châm;
- Lăng kính phản xạ toàn phần, tam giác vuông cân bằng thủy tinh hữu cơ, dày tối thiểu 15 mm, cạnh 
dài tối thiểu 80 mm và có đế gắn nam châm;
- Thấu kính hội tụ thủy tinh hữu cơ dày tối thiểu 15 mm, chiều cao thiểu 80 mm, có đế gắn nam châm;
- Thấu kính phân kì thủy tinh hữu cơ dày tối thiểu 15 mm, chiều cao tối thiểu 80 mm, có đế gắn nam châm;
- Bản bán trụ bằng thủy tinh hữu cơ, dày tối thiểu 15mm, đường kính tối thiểu 80 mm và có đế gắn nam châm;
- Bản hai mặt song song bằng thủy tinh hữu cơ, dày tối thiểu 15mm, kích thước khoảng (130x30) mm, có đế gắn nam châm. Các thiết bị phải đồng bộ để lắp ráp được với nhau </t>
  </si>
  <si>
    <t xml:space="preserve">Gồm:
- Màn chắn sáng bằng nhựa cứng màu đen kích thước tối thiểu (80x100) mm, có lỗ tròn mang hình chữ F cao khoảng 25 mm;
- Màn ảnh bằng nhựa trắng mờ, kích thước tối thiểu (80x100) mm </t>
  </si>
  <si>
    <t xml:space="preserve">Pin có giá lắp pin loại AA, có đầu nối ở giữa; công tắc; bóng đèn; bảng lắp mạch điện. Các thiết bị 
phải đồng bộ để lắp ráp được với nhau </t>
  </si>
  <si>
    <t xml:space="preserve">Bảng lắp mạch điện. Các thiết bị phải đồng bộ để lắp ráp được với nhau </t>
  </si>
  <si>
    <t xml:space="preserve">Cuộn dây, đèn led. Các thiết bị phải đồng bộ để lắp ráp được với nhau. Các thiết bị phải đồng bộ để lắp ráp được với nhau </t>
  </si>
  <si>
    <t xml:space="preserve">Máy phát AC thể hiện được cấu trúc gồm nam châm vĩnh cửu và cuộn dây, điện áp ra (3-5) V, (1-1,5) 
W, có bóng đèn, tay quay máy phát và đế gắn máy. Các thiết bị phải đồng bộ để lắp ráp được với nhau. </t>
  </si>
  <si>
    <t xml:space="preserve">- Ống dẫn bằng cao su (Kích thước Φ6mm, dài 1000mm, dày 1mm; cao su mềm chịu hoá chất, không bị lão hoá).
(Các thiết bị hóa chất còn lại đã mô tả trong TBDC) </t>
  </si>
  <si>
    <t xml:space="preserve">(Các thiết bị hóa chất còn lại đã mô tả trong TBDC) </t>
  </si>
  <si>
    <t xml:space="preserve">20 tiêu bản nhiễm sắc thể rễ hành ta, 20 tiêu bản nhiễm sắc thể tế bào vảy hành (tiêu bản về cấu trúc của NST ở kì trung gian, kì đầu, kì giữa, kì sau, kì cuối của quá trình nguyên phân, tiêu bản đếm được đầy đủ số cặp NST của loài, nhìn rõ nét hình dạng và cấu trúc NST). </t>
  </si>
  <si>
    <t xml:space="preserve">Phần mềm cho phép:
- Thấy sự chênh lệch gần chính xác kích thước giữa các hạt;
- Quan sát được sự sắp xếp theo lớp và di chuyển của electro
Phần mềm Mô phỏng yêu cầu đảm bảo không bị lag và xem hình ảnh mượt mà, nội dung dễ hiểu. </t>
  </si>
  <si>
    <t xml:space="preserve">Phần mềm Mô phỏng yêu cầu đảm bảo không bị lag và xem hình ảnh mượt mà, nội dung dễ hiểu. 
Phần mềm 3D mô phỏng mô hình một số mẫu đơn chất và hợp chất (mẫu kim loại đồng; mẫu khí H2 và khí O2; mẫu nước và mẫu muối ăn) cho phép:
- Tương tác phóng đại với các mẫu vật để nhìn thấy đơn chất/hợp chất ở kích thước phân tử/nguyên tử;
- Thấy được sự khác nhau cơ bản giữa hợp chất (các nguyên tử khác nhau) và đơn chất (nguyên tử giống nhau);
- Mô tả liên kết hóa học, sự hình thành liên kết hóa học (liên kết cộng hóa trị của một số phân tử H2; Cl2, NH3, H2O, CO2, N2). </t>
  </si>
  <si>
    <t xml:space="preserve">Mô tả được khoảng cách phanh xe (ô tô con, ô tô tải, xe gắn máy) với các tốc độ khác nhau đủ để giúp HS thảo luận về ảnh hưởng của tốc độ trong an toàn giao thông. Các video/clip có thời lượng không quá 3 phút, độ phân giải HD (tối thiểu 1280x720), hình ảnh và âm thanh rõ nét, có thuyết minh 
(hoặc phụ đề) bằng tiếng việt </t>
  </si>
  <si>
    <t xml:space="preserve">Mô tả tả sự liên hệ độ cao của âm với tần số âm. Các video/clip có thời lượng không quá 3 phút, độ phân giải HD (tối thiểu 1280x720), hình ảnh và âm thanh rõ nét, có thuyết minh (hoặc phụ đề) 
bằng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</si>
  <si>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Cho phép:
- Quan sát được sự thay đổi chuyển động của các hạt khi tạo ra/truyền âm thanh (có tương tác với các 
mẫu vật trong mô hình để tạo tiếng động);
- Kết luận được môi trường nào truyền âm thanh tốt/kém hơn. Các video/clip có thời lượng không quá 
3 phút, độ phân giải HD (tối thiểu 1280x720), hình ảnh và âm thanh rõ nét, có thuyết minh (hoặc 
phụ đề) bằng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</si>
  <si>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Cho phép:
- Quan sát hiện tượng phản xạ ánh sáng;
- Thao tác thay đổi góc tới làm thay đổi góc phản xạ. Các video/clip có thời lượng không quá 3 phút, độ phân giải HD (tối thiểu 1280x720), hình ảnh và âm thanh rõ nét, có thuyết minh (hoặc phụ đề) bằng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</si>
  <si>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Cho phép:
- Quan sát trực quan từ trường Trái Đất;
- Phân biệt cực từ và cực địa lí.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</si>
  <si>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Phần mềm miêu tả đủ để giúp HS nhận biết được đường sức từ của nam châm trong không gian. Các 
video/clip có thời lượng không quá 3 phút, độ phân giải HD (tối thiểu 1280x720), hình ảnh và âm 
thanh rõ nét, có thuyết minh (hoặc phụ đề) bằng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</si>
  <si>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Quan sát con đường hấp thụ, vận chuyển nước và khoáng của cây từ môi trường ngoài vào miền lông 
hút, vào rễ, lên thân cây và lá cây.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</si>
  <si>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Video về một số hiện tượng cảm ứng ở thực vật, sự vận động lá cây trinh nữ khi chạm vào; mô tả đầy đủ tiến trình của các hiện tượng cảm ứng ở thực vật; vận động nở hoa; Các video/clip có thời 
lượng không quá 3 phút, độ phân giải HD (tối thiểu 1280x720), hình ảnh và âm thanh rõ nét, có 
thuyết minh (hoặc phụ đề) bằng tiếng việt. </t>
  </si>
  <si>
    <t xml:space="preserve">Video mô tả một số tập tính ở các loài động vật khác nhau. Video tập trung vào các tập tính điển hình của động vật. Có sự phân biệt các loại tập tính. Các video/clip có thời lượng không quá 3 phút, độ phân giải HD (tối thiểu 1280x720), hình ảnh và âm thanh rõ nét, có thuyết minh (hoặc phụ đề) bằng tiếng việt </t>
  </si>
  <si>
    <t xml:space="preserve">Video mô phỏng quá trình sinh trưởng ở thực vật có hoa từ hạt - cây ra hoa kết trái - hạt, mô tả tuần tự các tiến trình, cần làm nổi bật được các biểu hiện phân biệt 2 quá trình sinh trưởng và phát triển ở mỗi giai đoạn. Các video/clip có thời lượng không quá 3 phút, độ phân giải HD (tối thiểu 
1280x720), hình ảnh và âm thanh rõ nét, có thuyết minh (hoặc phụ đề) bằng tiếng việt. </t>
  </si>
  <si>
    <t xml:space="preserve">Vòng đời của đại diện các nhóm động vật khác nhau (không biến thái, biến thái hoàn toàn, biến thái không hoàn toàn), mô tả tuần tự các tiến trình, cần làm nổi bật được các biểu hiện phân biệt 2 quá trình sinh trưởng và phát triển ở mỗi giai đoạn. Đại diện tiêu biểu là các đại diện gần gũi có ở 
Việt Nam. Các video/clip có thời lượng không quá 3 phút, độ phân giải HD (tối thiểu 1280x720), 
hình ảnh và âm thanh rõ nét, có thuyết minh (hoặc phụ đề) bằng tiếng việt. </t>
  </si>
  <si>
    <t xml:space="preserve">Video về các thao tác giâm cành, chiết cành, ghép cành/ ghép mắt. Video mô tả tuần tự các tiến trình, 
Có lưu ý các biện pháp an toàn. video có thời lượng không quá 3 phút, độ phân giải HD (tối thiểu 
1280x720), hình ảnh và âm thanh rõ nét, có thuyết minh (hoặc phụ đề) bằng tiếng việt </t>
  </si>
  <si>
    <t xml:space="preserve">Cho phép:
- Mô phỏng cấu tạo tai người (các thao tác chỉ vào bộ phận cụ thể để thấy thông tin);
- Quan sát cách âm thanh truyền đến các bộ phận trong tai. Các video/clip có thời lượng không quá 3 phút, độ phân giải HD (tối thiểu 1280x720), hình ảnh và âm thanh rõ nét, có thuyết minh (hoặc phụ đề) bằng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</si>
  <si>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Mô tả sơ lược sự truyền năng lượng trong hiệu ứng nhà kính. Các video/clip có thời lượng không quá 3 phút, độ phân giải HD (tối thiểu 1280x720), hình ảnh và âm thanh rõ nét, có thuyết minh (hoặc phụ đề) bằng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</si>
  <si>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Thể hiện các thao tác mẫu về tập sơ cứu băng bó cho người gãy xương. Thể hiện rõ các bước, các lưu 
ý cần thực hiện trong mỗi bước để đảm bảo an toàn cho bệnh nhân. Các video/clip có thời lượng 
không quá 3 phút, độ phân giải HD (tối thiểu 1280x720), hình ảnh và âm thanh rõ nét, có thuyết 
minh (hoặc phụ đề) bằng tiếng Việt </t>
  </si>
  <si>
    <t xml:space="preserve">Phần mềm cho phép quan sát các cơ quan của hệ tiêu hoá. Phần mềm 3D thông dụng, không vi phạm bản quyền cho phép quan sát các cơ quan của hệ tiêu hoá với hình ảnh, âm thanh rõ nét, đảm bảo vị trí, kích thước các cơ quan. Phần mềm tiếng Việt, cài đặt đơn giản, có giao diện dễ nhìn, các thao tác trên phần mềm dễ sử dụng với GV </t>
  </si>
  <si>
    <t xml:space="preserve">Phần mềm cho phép quan sát các cơ quan của hệ tuần hoàn. Phần mềm 3D thông dụng, không vi phạm bản quyền, cho phép quan sát các cơ quan của hệ tuần hoàn Hình ảnh, âm thanh rõ nét, 
đảm bảo vị trí, kích thước các cơ quan. </t>
  </si>
  <si>
    <t xml:space="preserve">Thể hiện được các thao tác mẫu băng bó cầm máu khi chảy máu. Thể hiện rõ các bước, các lưu ý cần thực hiện trong mỗi bước để đảm bao an toàn cho bệnh nhân. Các video/clip có thời lượng không quá 3 phút, độ phân giải HD (tối thiểu 1280x720), hình ảnh và âm thanh rõ nét, có thuyết minh (hoặc phụ đề) bằng tiếng Việt </t>
  </si>
  <si>
    <t xml:space="preserve">Phần mềm cho phép quan sát các cơ quan của hệ hô hấp ở người. Phần mềm 3D thông dụng, không vi phạm bản quyền cho phép quan sát các cơ quan của hệ hô hấp ở người. Hình ảnh, âm thanh rõ nét, đảm bảo vị trí, kích thước các cơ quan. </t>
  </si>
  <si>
    <t xml:space="preserve">Mô tả các thao tác mẫu hô hấp nhân tạo, mô tả được 2 phương pháp hô hấp nhân tạo là hà hơi thổi ngạt và phương pháp ấn lồng ngực. Thể hiện rõ các bước, các lưu ý cần thực hiện trong mỗi bước để đảm bao an toàn cho bệnh nhân. video có thời lượng không quá 3 phút, độ phân giải HD (tối thiểu 1280x720), hình ảnh và âm thanh rõ nét, có thuyết minh (hoặc phụ đề) bằng tiếng việt. </t>
  </si>
  <si>
    <t xml:space="preserve">Phần mềm 3D thông dụng, không vi phạm bản quyền cho phép quan sát hai bộ phận của hệ thần 
kinh là bộ phận trung ương (não, tủy sống) và bộ phận ngoại biên (các dây thần kinh, hạch thần kinh). 
Hình ảnh, âm thanh rõ nét, đảm bảo vị trí, kích thước các cơ quan </t>
  </si>
  <si>
    <t xml:space="preserve">Cho phép:
- Quan sát hiện tượng phản xạ ánh sáng;
- Thao tác thay đổi góc tới dẫn đến thay đổi góc phản xạ. Phần mềm Mô phỏng yêu cầu đảm bảo 
không bị lag và xem hình ảnh mượt mà, nội dung dễ hiểu, Ngôn ngữ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</si>
  <si>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Cho phép:
- Quan sát hiện tượng khúc xạ ánh sáng từ môi trường không khí sang môi trường nước;
- Thực hiện thao tác thay đổi góc tới dẫn đến thay đổi góc khúc xạ.
Ngôn ngữ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</si>
  <si>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Cho phép:
- Quan sát sự tán sắc ánh sáng khi chiếu tia sáng trắng vào lăng kính;
- Thực hiện thao tác thay đổi màu tia sáng để thu được dải tán sắc khác nhau. Phần mềm Mô phỏng yêu cầu đảm bảo không bị lag và xem hình ảnh mượt mà, nội dung dễ hiểu
Ngôn ngữ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</si>
  <si>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Phần mềm Mô phỏng yêu cầu đảm bảo không bị lag và xem hình ảnh mượt mà, nội dung dễ 
hiểu. 
Phần mềm mô phỏng 3D về mô hình sản xuất xi măng:
- Quan sát sơ đồ cấu tạo lò quay sản xuất clanhke;
- Quan sát theo dõi các quá trình phản ứng diễn ra trong lò quay;
- Thực hiện các thao tác thu phóng hiển thị chú thích, phương trình hóa học của phản ứng cho từng bộ phận, quá trình.
Ngôn ngữ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</si>
  <si>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Phần mềm Mô phỏng yêu cầu đảm bảo không bị lag và xem hình ảnh mượt mà, nội dung dễ 
hiểu. 
Phần mềm cho phép:
- Mô phỏng phân tử ethane;
- Mô phỏng phân tử ethylene;
- Mô phỏng phân tử ethylic alcohol;
- Mô phỏng phân tử acetic acid;
- Mô phỏng phân tử glucose và fructose.
Ngôn ngữ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</si>
  <si>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Phần mềm Mô phỏng yêu cầu đảm bảo không bị lag và xem hình ảnh mượt mà, nội dung dễ hiểu.
Phần mềm cho phép:
- Quan sát sơ đồ cấu tạo lò gang;
- Quan sát theo dõi các quá trình phản ứng diễn ra trong lò luyện;
- Thực hiện các thao tác thu phóng hiển thị chú thích, phương trình phản ứng cho từng bộ phận, quá trình.
Ngôn ngữ Tiếng Việt
Phần mềm 3D thông dụng, không vi phạm bản quyền, cài đặt đơn giản, có giao diện dễ nhìn, các thao tác trên phần mềm dễ sử dụng với GV; Hình ảnh video mô phỏng rõ nét, màu sắc tương đồng với sách giáo khoa </t>
  </si>
  <si>
    <t xml:space="preserve">Video mô tả cấu trúc của DNA: từ nhân tế bào - DNA, cấu trúc không gian và các đơn phân, liên kết giữa các đơn phân. Các thuật ngữ cần thống nhất với sách giáo khoa: Tên gọi và kí hiệu của các Nucleotit ( A, T, G,X). Làm rõ các loại liên kết, có sự phân biệt liên kết hidro, liên kết hóa tri.Các video/clip có thời lượng không quá 3 phút, độ phân giải HD (tối thiểu 1280x720), hình ảnh và âm thanh rõ nét, có thuyết minh (hoặc phụ đề) bằng tiếng Việt </t>
  </si>
  <si>
    <t xml:space="preserve">Video mô tả quá trình tái bản DNA, có giải thích các thuật ngữ liên quan, hình ảnh rõ nét, mô tả 
đơn giản hóa tiến trình tái bản để làm rõ các bước: tháo xoắn tách hai mạch đơn, các nucleotide 
tự do trong môi trường tế bào kết hợp 2 mạch đơn theo 2 chiều 5'3' và 3'5' và theo nguyên tắc bổ 
sung; và kết quả của quá trình. Các video/clip có thời lượng không quá 3 phút, độ phân giải HD 
(tối thiểu 1280x720), hình ảnh và âm thanh rõ nét, có thuyết minh (hoặc phụ đề) bằng tiếng Việt </t>
  </si>
  <si>
    <t xml:space="preserve">Video mô tả quá trình phiên mã, có giải thích các thuật ngữ, hình ảnh rõ nét, mô tả đơn giản hóa 
tiến trình phiên mã tránh gây khó hiểu cho học sinh. Các video/clip có thời lượng không quá 3 
phút, độ phân giải HD (tối thiểu 1280x720), hình ảnh và âm thanh rõ nét, có thuyết minh (hoặc 
phụ đề) bằng tiếng việt </t>
  </si>
  <si>
    <t xml:space="preserve">Video mô tả quá trình giải mã. Làm rõ các thành phần tham gia, vai trò của từng thành phần, mô 
tả đơn giản diễn biến cơ bản tránh gây khó hiểu cho học sinh. video có thời lượng không quá 3 
phút, độ phân giải HD (tối thiểu 1280x720), hình ảnh và âm thanh rõ nét, có thuyết minh (hoặc 
phụ đề) bằng tiếng việt </t>
  </si>
  <si>
    <t xml:space="preserve">Các mẫu động vật được xử lí và ngâm trong lọ (giữ được hình thái), bao gồm: sứa, bạch tuộc, ếch (mỗi 
lọ 1 động vật). Ghi rõ (tên Việt Nam và tên khoa học) của động vật. Lọ ngâm mẫu bằng thuỷ tinh 
trong suốt, có nắp kín, kích thước vừa phải phù hợp với từng mẫu ngâm trong lọ: chiều cao 20-40 
cm, đường kính 10-15cm </t>
  </si>
  <si>
    <t xml:space="preserve">Mô hình bán thân, từ đầu đến mình, bằng nhựa PVC. Mô hình thể hiện đầu (có não), khoang ngực (tim, 
phổi) và khoang bụng (gan, dạ dày, ruột, tuyến tụy, thận). Kích thước chiều cao tối thiểu 850mm.
- Phần đầu của mô hình có thể tháo thành 02 phần, não trái có thể tháo lắp.
- Phần lưng mở cho thấy toàn bộ dây thần kinh và sự liên quan giữa não bộ và cột sống.
- Phần bụng, ngực đã được bóc tách lớp da, cơ, xương để lộ các cơ quan nội tạng, động mạch 
(màu đỏ), tĩnh mạch (màu xanh dương) bên trong. Có thể tháo rời các cơ quan nội tạng như: bán 
cầu não, mắt, 2 lá phổi, gan, dạ dày, tim, thận, ruột, dạ dày, đốt sống thứ 8, bộ phận sinh dục nam 
và nữ,...
- Hỗ trợ học tập về hệ tuần hoàn ̣gồm tim có thể tháo rời quan sát tâm thất, tâm nhĩ, van tim, 
động mạch chủ, mạch máu. Hệ hô hấp gồm 2 lá phổi. Hê ̣tiêu hóa gồm thực quản, gan, da ̣dày, 
ruột non, ruột già, tụy và lách. Hê ̣bài tiết gồm 2 quả thận , bàng quang, cơ quan sinh dục nam 
và nữ có thể tháo rời và thay thế.
- Chất liệu: Nhựa PVC thân thiện với môi trường, chống bể vỡ, thuận tiện cho việc tháo lắp, di 
chuyển giữa các lớp học khi giáo viên tổ chức dạy thực hành.
- Màu sắc: Các bộ phận này có màu sắc khác nhau và có thể tháo rời giúp dễ dàng quan sát sử 
dụng trong giảng dạy và học tập. </t>
  </si>
  <si>
    <t xml:space="preserve">Chất liệu nhựa cứng. Bộ dụng cụ chứa tất cả các phần tử và nhánh nối cần thiết cho các mô hình 
phân tử vô cơ và hữu cơ tiêu chuẩn. Các mô hình dễ lắp ráp và tháo rời. Có chất lượng và độ bền 
cao. Mọi bộ phận cần chắc chắn và được sơn màu theo tiêu chuẩn quốc tế
- 17 quả Hyđrogen (H), màu trắng, Ф32mm.
- 9 quả Carbon (C) nối đơn, màu đen, Ф45mm.
- 10 quả Carbon nối đôi, nối ba, màu ghi, Ф45mm.
- 6 quả Oxygen (O) nối đơn, màu đỏ, Ф45mm.
- 4 quả Oxygen nối đôi, màu da cam, Ф45mm.
- 2 quả Chlorine (Cl), màu xanh lá cây, Ф45mm.
- 2 quả Lưu huỳnh (S), màu vàng, Ф45mm.
- 3 quả Nitrogen (N), màu xanh coban, Ф45mm.
- 13 nắp bán cầu (trong đó 2 nắp màu đen, 3 nắp màu ghi, 2 nắp màu đỏ, 1 nắp màu xanh lá cây, 1 nắp 
màu xanh coban, 1 nắp màu vàng, 3 nắp màu trắng).
- Hộp đựng có kích thước (410x355x62) mm, độ dày của vật liệu là 6mm, bên trong được chia thành 42 
ô đều nhau có vách ngăn. </t>
  </si>
  <si>
    <t xml:space="preserve">Chất liệu nhựa cứng.Bộ dụng cụ chứa tất cả các phần tử và nhánh nối cần thiết cho các mô hình 
phân tử vô cơ và hữu cơ tiêu chuẩn. Các mô hình dễ lắp ráp và tháo rời. Có chất lượng và độ bền 
cao. Mọi bộ phận cần chắc chắn và được sơn màu theo tiêu chuẩn quốc tế
- 24 quả màu đen, Ф25mm.
- 2 quả màu vàng, Ф25mm.
- 8 quả màu xanh lá cây, Ф25mm.
- 8 quả màu đỏ, Ф19mm.
- 8 quả màu xanh dương, Ф19mm.
- 2 quả màu da cam, Ф19mm.
- 3 quả màu vàng, Ф19mm.
- 30 quả màu trắng sứ, Ф12mm (trên mỗi quả có khoan lỗ Ф3,5mm để lắp các thanh nối).
- 40 thanh nối Ф3,5mm, màu trắng sứ, dài 60mm.
- 30 thanh nối Ф3,5mm, màu trắng sứ, dài 45mm.
- 40 thanh nối Ф3,5mm, màu trắng sứ, dài 60mm.
- Hộp đựng có kích thước (170x280x40) mm, độ dày của vật liệu là 2mm, bên trong được chia thành 7 
ngăn, có bản lề và khoá lẫy gắn thân hộp với nắp hộp. </t>
  </si>
  <si>
    <t xml:space="preserve">Mô tả được DNA có cấu trúc xoắn kép, gồm các đơn phân là 4 loại nucleotide, các nucleotide liên kết 
giữa 2 mạch theo nguyên tắc bổ sung. Cao tối thiểu 600 mm, rộng 200 mm có thể tháo rời các bộ phận, 
chất liệu PVC. Các nucleotide phối các màu khác nhau để nhận biết. </t>
  </si>
  <si>
    <t xml:space="preserve">Bộ thiết bị cơ khí cỡ nhỏ gồm:
- Máy in 3D cỡ nhỏ (Công nghệ in: FDM, Độ phân giải layer: 0,05-0,3mm, Đường kính đầu in: 0,4 
mm/1,75MM, Vật liệu in: PLA, ABS, Kích thước làm việc tối đa: (200x200x180)mm, Kết nối: Thẻ SD, 
Cổng USB); 
- Khoan điện cầm tay (sử dụng pin): 03 chiếc. Loại sản phẩm: Khoan động lực; Nguồn cấp điện: Dùng 
pin; Thông tin pin: Pin Li-ion 12V; Loại động cơ: Có chổi than; Đầu kẹp mũi khoan: Tối đa 10 mm; 
Tiện ích: Đèn chiếu sángVòng điều chỉnh lực xoắn Chế độ đảo chiều; Kích thước – Trọng lượng: Cao 
19.2 cm - Ngang 19.5 cm - Nặng 1.3 kg </t>
  </si>
  <si>
    <t xml:space="preserve">Bộ vật liệu điện gồm:
- Pin lithium (loại 3.7V, 1200mAh), 9 cục;
- Đế pin Lithium (loại đế ba), 03 cái;
- Dây điện màu đen, màu đỏ (đường kính 0,3mm), 20m cho mỗi màu;
- Dây nối kĩ thuật điện (Dây đơn, đường kính 1,5mm, dài 30cm, có chốt cắm hai đầu đường kính 4mm);
- Dây cáp dupont (Loại dài 30cm, chân 2,54mm, 40 sợi);
- Dây kẹp cá sấu 2 đầu (dài 30cm), 30 sợi;
- Gen co nhiệt (đường kính 2mm và 3mm), mỗi loại 2m;
- Băng dính cách điện, 05 cuộn;
- Phíp đồng một mặt (A4, dày 1,2mm), 5 tấm;
- Muối FeCl3, 500g;
- Thiếc hàn cuộn (loại 100g), 03 cuộn;
- Nhựa thông, 300g. </t>
  </si>
  <si>
    <t xml:space="preserve">Bộ dụng cụ đo gồm: 
- Bộ thu thập dữ liệu: sử dụng để thu thập, hiển thị, xử lý và lưu trữ kết quả của các cảm biến tương 
thích trong danh mục. Có các cổng kết nối với các cảm biến và các cổng USB, SD để xuất dữ liệu. 
Được tích hợp màn hình màu, cảm ứng để trực tiếp hiển thị kết quả từ các cảm biến. Phần mềm tự động 
nhận dạng và hiển thị tên, loại cảm biến. Có thể kết nối với máy tính lưu trữ, phân tích và trình chiếu dữ 
liệu. Được tích hợp các công cụ để phân tích dữ liệu; 
- Cảm biến đo nồng độ khí CO2 (thang đo: 0~50.000ppm, độ phân giải: 1ppm; độ chính xác: ±10%); 
- Cảm biến đo Lượng Oxi hòa tan trong nước (thang đo: 0 đến 20mg/L, độ chính xác: ±2%); 
- Cảm biến đo Nồng độ khí Oxi trong không khí (thang đo: 0 đến 27%, độ chính xác ±1% trên toàn 
thang đo, nhiệt độ hoạt động: -20~50°C, độ ẩm hoạt động: 0~99%); 
- Cảm biến đo Nhiệt độ (thang đo từ -20°C đến 120°C, độ phân giải ±0.03°C);
- Cảm biến đo Độ ẩm (khoảng đo: 0 đến 100%, độ chính xác: ±3%); 
- Cảm biến đo Nồng độ mặn (thang đo: 0ppt ~ 50ppt, độ phân giải: ±0.1 ppt, độ chính xác: ±1% trên 
toàn thang đo); 
- Cảm biến đo Độ pH (Thang đo: 0-14pH, độ phân giải: ±0,01pH, nhiệt độ hoạt động: 5-60°C); 
- Cảm biến đo Cường độ âm thanh (tùy chọn 2 thang đo: 40 - 100 dBA hoặc 80 - 130 dBA, độ chính 
xác: ±0.1 dBA trên toàn thang đo); 
- Cảm biến đo Áp suất khí (thang đo: 0 đến 250kPa, độ phân giải: ±0.1kPa trên toàn thang đo). </t>
  </si>
  <si>
    <t xml:space="preserve"> Máy tính xách tay
Bộ vi xử lý: Core™ i5-12400 (bộ nhớ đệm 12M Cache, 2.50 GHz)
Bộ nhớ (Ram): 16GB Bus 2666Mhz (4 x DIMM up to 128GB)
VGA: Onboard hoặc card rời
Đồ họa: Intel® UHD Graphics hoặc tương đương
Ổ cứng: SSD 240GB M2 PCIe
Âm thanh: Realtek® High Definition Audio hoặc tương đương
Giao tiếp mạng: wifi 802.11a, Bluetooh 5.0 
Cổng kết nối: 1 x HDMI/Display port/DVI x1, 1 x USB3.0, 1x USB2.0, 1 x Jack 3.5 mm
Màn hình:14inch full HD trở lên, IPS, 250 nits</t>
  </si>
  <si>
    <t xml:space="preserve">Điện áp vào 220V- 50Hz.
Điện áp ra:
- Điện áp xoay chiều (5A): (3, 6, 9, 12,15, 24)V; 
- Điện áp một chiều (3A): điều chỉnh từ 0 đến 24V. 
Có đồng hồ chỉ thị điện áp ra; có mạch đóng ngắt và bảo vệ quá dòng, đảm bảo an toàn về độ cách điện 
và độ bền điện trong quá trình sử dụng </t>
  </si>
  <si>
    <t>Màn hình hiển thị: 
- Kích thước: ≥ 50 inch, 
- Độ phân giải: Full HD hoặc cao hơn;
- Cổng kết nối: Tối thiểu có các cổng HDMI/Display port/DVI x 1, Composite x1, Audio x1, USB x2, 
RS232/RJ45 x1
- Độ tương phản: 5000:1
- Độ sáng: ≥ 300cd/m2
- Tần số quét: ≥ 70Hz;
- Loa: ≥20W 
- Có ngôn ngữ hiển thị Tiếng Việt; 
- Sử dụng điện AC 90-220V/50Hz; 
- Điều khiển từ xa: Có. Màn hình hiển thị: 
- Kích thước: ≥ 50 inch, 
- Độ phân giải: Full HD hoặc cao hơn;
- Cổng kết nối: Tối thiểu có các cổng HDMI/Display port/DVI x 1, Composite x1, Audio x1, USB x2, RS232/RJ45 x1
- Độ tương phản: 5000:1
- Độ sáng: ≥ 300cd/m2
- Tần số quét: ≥ 70Hz;
- Loa: ≥20W    
- Có ngôn ngữ hiển thị Tiếng Việt; 
- Sử dụng điện AC 90-220V/50Hz; 
- Điều khiển từ xa: Có.</t>
  </si>
  <si>
    <t xml:space="preserve">Loại thông dụng, đáp ứng các tiêu chuẩn về an toàn khi sử dụng. </t>
  </si>
  <si>
    <t xml:space="preserve">Loại thông dụng, mắt kính rộng, có phần chắn bảo vệ mắt. </t>
  </si>
  <si>
    <t xml:space="preserve">Yêu cầu nội dung: sơ đồ mô tả hệ thống giáo dục quốc dân tại Việt Nam, thể hiện rõ các thời điểm phân 
nhánh trong hệ thống; Tranh/ảnh đã đăng ký quyền tác giả và có quyết định xuất bản phù hợp với 
Luật Xuất bản </t>
  </si>
  <si>
    <t xml:space="preserve">- Rổ nhựa F 40cm ( bộ/ 1 cái ) - Thao nhựa F 40cm ( bộ/ 1 cái ) - Thớt nhựa F 30cm ( bộ/ 1 cái ) - Dao 
thái ( bộ/ 3 cây ) - Dĩa F 30cm ( bộ/ 1 cái ) - Tô F 25cm ( bộ/ 1 cái ) - Lọ nhựa F 13cm ( bộ/ 1 cái ) - 
Muỗng inox ( bộ/ 3 cái ) - Đũa ( bộ/ 10 đôi ). Đơn vị sử dụng kiểm tra  </t>
  </si>
  <si>
    <t xml:space="preserve">Bộ dụng cụ tỉa hoa, trang trí món ăn không sử dụng nhiệt (loại thông dụng). </t>
  </si>
  <si>
    <t xml:space="preserve">Làm bằng chất liệu không rỉ (trừ thủy tinh), không dùng thủy ngân, dải nhiệt độ đo từ 0 đến 100°C, độ phân giải tối thiểu 0,5°C (hoặc sử dụng cảm biến nhiệt độ ở phần thiết bị dùng chung) </t>
  </si>
  <si>
    <t xml:space="preserve">Điện áp danh định pha : 220VAC
Tần số danh định : 50Hz
Dòng điện định mức : 10A
Dòng điện quá tải : 40A
Hình dáng: Nắp tròn thủy tinh, nắp che đấu dây bằng nhựa </t>
  </si>
  <si>
    <t xml:space="preserve">- Bảng điện nhựa khoan lỗ, kích thước (200x300)mm;
- Công tắc ba cực gắn bảng điện, dòng điện 16A/250V AC; 
- Công tắc hai cực gắn bảng điện, dòng điện 16A/250V AC;
- Ổ cắm điện gắn bảng, dòng điện 16A/250V;
- Đèn điện led, đui xoáy 12W/250V/50Hz;
- Đèn điện ống led, chiều dài 1.2m/12W/220V/50Hz;
- Aptomat 1 pha, chống giật, dòng điện 40A/400V/30mA AC;
- Cầu đấu dây điện loại kẹp, thẳng, 2 cầu, dòng điện 10A;
- Dây điện dài 2m. (Tiết điện dây 2x2,5 mm2, 1x2,5 mm2....) </t>
  </si>
  <si>
    <t xml:space="preserve">- Bộ thiết bị bao gồm bảng điện kích thước (400x600x12) mm và các linh kiện, thiết bị: ổ cắm điện 3 
chân loại 220V/10A tích hợp cầu chì bảo vệ; 01 áp tô mát, loại 1 pha, chống giật, dòng điện 
40A/400V/30mA/AC; 01 nút nhấn chuông loại 220/10A; 01 chuông điện 220V/AC; 
- Các linh kiện, thiết bị được bố trí và lắp đặt trên bảng điện một cách khoa học, chú thích và chỉ dẫn rõ ràng;
- Các chốt kết nối dây dẫn mạch điện đảm bảo an toàn và thuận tiện cho quá trình thực hành. </t>
  </si>
  <si>
    <t xml:space="preserve">Bộ thiết bị bao gồm bảng điện kích thước (400x600x12) mm; 
- Các mô đun và thiết bị trên bảng điện bao gồm: ổ cắm điện 3 chân loại 220V/10A tích hợp cầu chì bảo 
vệ; 01 áp tô mát loại 1 pha, chống giật, dòng điện 40A/400V/30mA/AC; 01 bộ đổi nguồn loại đầu vào 
220AC/50HZ, đầu ra 12V/3A DC; 01 đầu báo khói, loại độc lập, có dây; 01 hộp điện báo cháy loại 
thông dụng, kết nối với các đầu báo khói qua dây dẫn. Đầu ra rơ le điều khiển chuông báo cháy; 01 
chuông điện D76mm / 25W / 220AC / 60dB; 
- Các mô đun, thiết bị điện được bố trí và lắp đặt trên bảng điện một cách khoa học, chú thích rõ ràng;
- Các chốt kết nối dây dẫn điện đảm bảo an toàn và thuận tiện cho quá trình thực hành; 
- Có đầy đủ các đèn báo trạng thái </t>
  </si>
  <si>
    <t xml:space="preserve">01 bảng nhựa khoan lỗ, kích thước (200x300) mm; 
- 01 áp tô mát loại 1 pha, chống giật, dòng điện 40A/400W/30mA AC; 
- 02 công tắc loại ba cực, gắn bảng dòng điện 16A/250V AC; 
- 02 ổ cắm điện loại gắn bảng, dòng điện 16A/250V; 
- 05 đèn led dạng dây mềm, tự nháy; 
- 05 đèn led dạng thanh các màu </t>
  </si>
  <si>
    <t xml:space="preserve">- Bộ thiết bị bao gồm bảng điện kích thước (400x600x12)mm và các linh kiện, thiết bị: Ổ cắm điện 3 
chân loại 220V/10A tích hợp cầu chì bảo vệ; 01 áp tô mát loại 1 pha, chống giật, dòng điện 
40A/400V/30mA/AC; 01 công tắc loại hai cực, gắn bảng, dòng điện 16A/250V AC; 01 mô đun công 
tắc cảm biến ánh sáng, đầu ra rơ le, dòng điện 10A/220V AC; 01 mô đun công tắc cảm biến chuyển 
động đầu ra rơ le, dòng điện 10A/220V AC; 01 đèn led loại đuôi xoáy, công suất 12W/250V; 
- Các linh kiện, thiết bị được bố trí và lắp đặt trên bảng điện một cách khoa học, chú thích rõ ràng; 
- Các chốt kết nối dây dẫn điện đảm bảo an toàn và thuận tiện cho quá trình thực hành.F401 </t>
  </si>
  <si>
    <t xml:space="preserve">- Bộ thiết bị bao gồm bảng điện kích thước (400x600x12)mm và các linh kiện, thiết bị: ổ cắm điện 3 
chân loại 220V/10A tích hợp cầu chì bảo vệ; 01 aptomat loại 1 pha, chống giật, dòng điện 
40A/400V/30mA AC; 01 công tắc loại hai cực, gắn bảng dòng điện 16A/250V AC; 01 Camera hồng 
ngoại tích hợp cảm biến chuyển động; 02 đèn led loại đui xoáy, công suất 12W/250V;
- Các linh kiện được bố trí và lắp đặt trên bảng điện một cách khoa học, chú thích rõ ràng, các linh kiện 
có thể tháo rời để thực hành lắp ráp;
- Các chốt kết nối dây dẫn điện đảm bảo an toàn và thuận tiện cho quá trình thực hành </t>
  </si>
  <si>
    <t xml:space="preserve">Sử dụng bộ công cụ phát triển ứng dụng dựa trên vi điều khiển trong danh mục TBDC </t>
  </si>
  <si>
    <t xml:space="preserve">Bộ thiết bị bao gồm bảng điện kích thước (400x600x12) mm và các linh kiện, thiết bị: Ổ cắm điện 3 chân loại 220V/10A tích hợp cầu chì bảo vệ; 01 áp tô mát loại 1 pha, chống giật, dòng điện 40A/400V/30mA/AC; Nguồn điện một chiều hai mức điện áp 5V/12V/2A; 04 đèn led loại đuôi xoáy, công suất 12W/250V tích hợp rơ le điều khiển; 
- Bảng điều khiển thiết bị thể hiện rõ sơ đồ chức năng: tín hiệu (cảm biến),xử lý (vi điều khiển), thiết bị chấp hành (các thiết bị điện); 
- Các linh kiện được bố trí và lắp đặt trên bảng điện một cách khoa học, chú thích rõ ràng; 
- Có các chốt kết nối dây dẫn cơ bản và mở rộng, chốt kết nối dây dẫn đảm bảo an toàn điện và thuận tiện cho quá trình thực hành </t>
  </si>
  <si>
    <t xml:space="preserve">Tranh mô tả một số loại sâu hại cây ăn quả phổ biến: Sâu đục quả; bọ xít hại nhãn, vải; sâu vẽ bùa hại cây có múi; sâu xanh hại cây có múi. Mỗi loại sâu hại một tranh riêng có đầy đủ hình ảnh con trưởng thành, trứng, con non, nhộng (nếu có) và hình ảnh cây ăn quả bị sâu hại. Kích thước 790x540mm, dung sai 10 mm, in offset 4 màu trên giấy couche có định lượng 200g/m2, cán láng OPP mờ; Tranh/ảnh đã đăng ký quyền tác giả và có quyết định xuất bản phù hợp với Luật Xuất bản </t>
  </si>
  <si>
    <t xml:space="preserve">Tranh mô tả một số loại bệnh hại phổ biến: Bệnh thán thư trên xoài, bệnh loét trên cây có múi, bệnh vàng lá hại cây có múi. Kích thước 790x540mm, dung sai 10 mm, in offset 4 màu trên giấy couche có định lượng 200g/m2, cán láng OPP mờ; Tranh/ảnh đã đăng ký quyền tác giả và có quyết định xuất bản phù hợp với Luật Xuất bản </t>
  </si>
  <si>
    <t xml:space="preserve">Video thời gian tối đa 5 phút, độ phân giải HD (tối thiểu 1280x720), hình ảnh và âm thanh rõ nét, có thuyết minh (hoặc phụ đề) bằng tiếng Việt;hướng dẫn, làm mẫu các bước trong quy trình nhân giống vô tính cây ăn quả: giâm cành, chiết cành, ghép đoạn cành, ghép mắt nhỏ có gỗ. </t>
  </si>
  <si>
    <t xml:space="preserve">Tranh mô tả triệu chứng và bệnh tích của một số bệnh thường gặp trên gà: bệnh sổ mũi truyền nhiễm, bệnh thương hàn, bệnh Newcastl. 
Kích thước 790x540mm, dung sai 10 mm, in offset 4 màu trên giấy couche có định lượng 200g/m2, cán láng OPP mờ; Tranh/ảnh đã đăng ký quyền tác giả và có quyết định xuất bản phù hợp với Luật Xuất bản </t>
  </si>
  <si>
    <t xml:space="preserve">Video dài không quá 5 phút, độ phân giải HD (tối thiểu 1280x720), hình ảnh và âm thanh rõ nét, có thuyết minh (hoặc phụ đề) bằng tiếng Việt, mô tả mô hình chăn nuôi gà thịt theo tiêu chuẩn VietGAP ở quy mô gia đình và trang trại. </t>
  </si>
  <si>
    <t xml:space="preserve">Sơ đồ mô tả các bước trồng rừng bằng cây con, ở mỗi bước đều có hình ảnh minh họa. 
Kích thước 790x540mm, dung sai 10 mm, in offset 4 màu trên giấy couche có định lượng 200g/m2, cán láng OPP mờ; Tranh/ảnh đã đăng ký quyền tác giả và có quyết định xuất bản phù hợp với Luật Xuất bản </t>
  </si>
  <si>
    <t xml:space="preserve">Video thời gian tối đa 5 phút, độ phân giải HD (tối thiểu 1280x720), hình ảnh và âm thanh rõ nét, có thuyết minh (hoặc phụ đề) bằng tiếng Việt, hướng dẫn, làm mẫu các bước trong quy trình nhân giống vô tính cây rừng (Có thể sử dụng chung với chuyên đề trồng cây ăn quả). </t>
  </si>
  <si>
    <t xml:space="preserve">- Cảm biến đo nhiệt độ (thang đo từ -10°C đến 100°C, độ phân giải ±0.1°C);
- Cảm biến đo độ ẩm (khoảng đo: 0 đến 100%, độ chính xác: ±3%);
- Cảm biến đo độ pH (Thang đo: 0-14pH, độ phân giải: ±0,01pH, nhiệt độ hoạt động: 5-60°C);
- Cảm biến ánh sáng: Phạm vi đo ánh sáng: 0 - 40.000 Lux. Nhiệt độ hoạt động: -10 ~ 60°C. Thời gian 
đáp ứng: 0.1s.
(Có thể sử dụng thiết bị ở phần TBDC) </t>
  </si>
  <si>
    <t xml:space="preserve">Số dòng: Dòng đôi
Hình thức truyền động: Điện + tay
Kiểu mũi: Đường thẳng + đường cong, 12 kiểu mũi
Thông số kỹ thuật nguồn: phích cắm EU
Công suất định mức: 7.2W
Thông số nguồn: DC6V-1000mA
Máy may chủ 1
Nguồn điện EU Plug 1
Bàn đạp 1 </t>
  </si>
  <si>
    <t xml:space="preserve">Thước dây nhựa kích thước (13x1500)mm. </t>
  </si>
  <si>
    <t xml:space="preserve">Thước gỗ hoặc nhựa cứng, kích thước; (40x500)mm. </t>
  </si>
  <si>
    <t xml:space="preserve">- 01 bếp đun; Sử dụng điện lưới; có thể sử dụng được bộ nấu bằng từ và bộ nấu bằng chất liệu khác.
- Thiết bị đi kèm tùy theo loại bếp </t>
  </si>
  <si>
    <t xml:space="preserve">01 nồi đường kính 220mm; chất liệu inox
- 01 chảo đường kính 220mm; chất liệu inox </t>
  </si>
  <si>
    <t xml:space="preserve">- 01 thớt: chất liệu inox
- 01 dao gọt 120x20mm; chất liệu inox
- 01 dao thái 280x35mm. chất liệu inox </t>
  </si>
  <si>
    <t xml:space="preserve">Kìm cắt mỏ dài </t>
  </si>
  <si>
    <t xml:space="preserve">Bộ 8 khuôn ống tròn bằng nhựa cứng, đường kính từ 14,5mm-70mm. </t>
  </si>
  <si>
    <t xml:space="preserve">- 30 sợi kẽm xi màu trắng; 
(Kẽm xi có đường kính 0.5mm, dài 800mm). 
- 10 sợi kẽm bọc nhựa dài 300mm, màu xanh lá cây; 
- 20 sợi kẽm đường kính 0.5mm, dài 800mm bọc giấy màu xanh lá cây. </t>
  </si>
  <si>
    <t xml:space="preserve">01 bình dạng cao miệng nhỏ; chất liệu sứ
- 01 bình dạng thấp miệng rộn; chất liệu sứ </t>
  </si>
  <si>
    <t xml:space="preserve">Kéo cắt tỉa cây, tay cầm lớn, lưỡi ngắn, loại thông dụng. </t>
  </si>
  <si>
    <t xml:space="preserve">Tủ tối thiểu có 2 cánh mở sắt
- Có tối thiểu 3 đợt di động chia khoang dài để lưu trữ;
- Chất liệu bằng sắt sơn tĩnh điện hoặc vật liệu có độ bền tương đương;
- Cửa có khóa; 
- Kích thước tối thiểu: Rộng 1000 x Sâu 450 x Cao 1830 mm; dày ≥1,5mm </t>
  </si>
  <si>
    <t xml:space="preserve">Độ phân giải tối thiểu: 600x600dpi. 
- Tốc độ in tối thiểu: 10trang/phút.
- In 2 mặt tự động: Có
- Tự động đảo mặt: Có
- Khổ giấy: A4, A5, A6, Legal
- Bộ nhớ: ≥ 8MB
- Cổng kết nối: Tối thiểu có USB </t>
  </si>
  <si>
    <t xml:space="preserve">Dung lượng: 1000VA/600W.
– Hệ số công suất: 0.6.
– Điện áp vào: 165 ~ 280VAC
– Tần số nguồn vào: 50Hz ± 5Hz, 60Hz ± 5Hz.
– Điện áp ra khi chạy battery: 230VAC +/-5%.
– Tần số nguồn ra khi chạy battery: 50Hz ± 5Hz, 60Hz ± 5Hz.
– UPS có cầu trì chống quá tải.
– Thời gian sạc: 8 giờ.
– Ổ cắm chuẩn Universal.
– Phụ kiện: User manual
– Thời gian lưu điện: 9 phút (50% công suất). </t>
  </si>
  <si>
    <t xml:space="preserve">Loại điện tử hiện số, 10 LAP trở lên, độ chính xác 1/100 giây, chống nước, Đảm bảo bền, an toàn và sử dụng lâu dài (Theo tiêu chuẩn quy định, loại dùng cho tập luyện). </t>
  </si>
  <si>
    <t xml:space="preserve">Theo mẫu của loại trống thông dụng, gồm trống và một dùi gõ. Trống có đường kính 180mm, chiều cao 
75mm.
Chất liệu thân trống: gỗ thông hoặc nhựa cao cấp
Chất liệu mặt trống: vải giả da hoặc giấy cao cấp
Chất liệu dùi gõ: Nhựa
Kích thước dùi gõ: 18 cm </t>
  </si>
  <si>
    <t xml:space="preserve">Gồm hai mảnh, gỗ hình tròn (có kích thước khác nhau) được nối với nhau bằng một thanh mỏng.
Chiều dài cả cán: 14-15cm
Đường kính: 5,5-6cm
Cao: 2,5-3cm
Chất liệu: Gỗ cao su
Cán bằng kim loại hoặc hợp kim </t>
  </si>
  <si>
    <t xml:space="preserve">Chất liệu: gỗ/gỗ phủ PU
Kích thước: Dài 14,5cm; rộng 2,5cm; cao 1 cm </t>
  </si>
  <si>
    <t xml:space="preserve">Tam giác chuông (Triangle) bao gồm triangle và thanh gõ đều bằng kim loại. Chiều dài mỗi cạnh của 
tam giác chuông là 180mm làm bằng thép, đường kính 8mm, có dây trao và tay nắm bằng nhựa; thanh 
gõ thép đường kính 5mm, chiều dài 110mm có tay nắm bọc nhựa (Theo mẫu của nhạc cụ thông dụng). </t>
  </si>
  <si>
    <t xml:space="preserve">Theo mẫu của nhạc cụ thông dụng. Loại phổ biến, đường kính 270mm, chiều cao 50mm.
Màu sắc: trắng
Mặt trống: Mika
Vành trống: vành gỗ
Sò kép </t>
  </si>
  <si>
    <t xml:space="preserve">Theo mẫu của nhạc cụ thông dụng (loại chuông không có cao độ), gồm tối thiểu 5 quả chuông nhỏ được 
làm từ kim loại, gắn với nhau bằng dây hoặc giá đỡ. </t>
  </si>
  <si>
    <t xml:space="preserve">Theo mẫu của nhạc cụ thông dụng, gồm hai bầu rỗng bằng nhựa hoặc gỗ, có tay cầm, bên trong đựng 
những hạt đậu hoặc viên đá nhỏ </t>
  </si>
  <si>
    <t xml:space="preserve">Theo mẫu của nhạc cụ thông dụng, gồm ống gỗ được gắn với tay cầm và dùi gõ. Ống gỗ có một phần 
tạo ra âm thanh thấp, một phần tạo ra âm thanh cao. </t>
  </si>
  <si>
    <t xml:space="preserve">Theo mẫu của nhạc cụ thông dụng, có 32 phím. Nhạc cụ này có nhiều tên gọi như: melodica, pianica, melodeon, blow-organ, key harmonica, free-reed clarinet, melodyhorn,…
Màu: Xanh blue
Kích thước: 425 x 49 x 96 mm
Phụ kiện kèm theo: Miệng thổi, bộ ống nối dài
Trọng lượng: 650g </t>
  </si>
  <si>
    <t xml:space="preserve">Theo mẫu của nhạc cụ thông dụng. Loại sáo dọc soprano recorder làm bằng nhựa, dài 330mm, phía 
trước có 7 lỗ bấm, phía sau có 1 lỗ bấm, dùng hệ thống bấm Baroque.
Tone C
Chất liệu: Nhựa ABS cao cấp </t>
  </si>
  <si>
    <t xml:space="preserve">Theo mẫu của nhạc cụ thông dụng; có tối thiểu 61 phím cỡ chuẩn; có tối thiểu 100 âm sắc và tối thiểu 
100 tiết điệu. Đàn có bộ nhớ để thu âm, ghi âm; có đường kết nối với các thiết bị di động (smartphone, 
tablet,...). </t>
  </si>
  <si>
    <t xml:space="preserve">Công suất tối đa: 300W
Độ nhạy: 94dB (1W/M)
Méo tuyến tính: 1%
Loa: 10″ woofer × 1, 3″ tweeter horn × 2
Điện áp sử dụng: AC 220V – 240 V
Cổng kết nối: Mic input x 1,GT input x1, USB-A x 1, HDMI out x1, TF (The? nh??) x1, Live x1, 
monitoring x1, line in x1 , condenser MIC x1 , DC 12V input, công tắc nguồn
Các nút chức năng: Volume Mic, Echo, Bass, Treble, Volume
Pin sạc: DC 12V / 7AH.
Trở kháng: 4Ohm – 8Ohm
Độ ổn định: ‘+-0.005% kiểm soát tinh thể
Phụ kiện: 1x Điều khiển từ xa, 2x Mic không dây UHF, 1x Micro cài vai áo (Hoặc choàng đầu), Cáp 
nguồn x1 , Sách hướng dẫn sử dụng x1 </t>
  </si>
  <si>
    <t xml:space="preserve">(2) Máy tính xách tay: 
Bộ vi xử lý: Core™ i5-12400 (bộ nhớ đệm 12M Cache, 2.50 GHz)
Bộ nhớ (Ram): 16GB Bus 2666Mhz (4 x DIMM up to 128GB)
VGA: Onboard hoặc card rời
Đồ họa: Intel® UHD Graphics hoặc tương đương
Ổ cứng: SSD 240GB M2 PCIe
Âm thanh: Realtek® High Definition Audio hoặc tương đương
Giao tiếp mạng: wifi 802.11a, Bluetooh 5.0 
Cổng kết nối: 1 x HDMI/Display port/DVI x1, 1 x USB3.0, 1x USB2.0, 1 x Jack 3.5 mm
Màn hình:14inch full HD trở lên, IPS, 250 nits </t>
  </si>
  <si>
    <t xml:space="preserve">Loại đèn thông dụng có chao; chân cao có điều chỉnh được các góc độ chiếu sáng khác nhau; dây điện 
dài; ánh sáng vàng; công suất tối thiểu 20W. </t>
  </si>
  <si>
    <t xml:space="preserve">Mặt bàn phẳng và chân chịu lực, chịu nước, có thể gấp gọn; Kích thước (600x1200)mm cao 850mm; 
Mặt bàn bằng gỗ ghép dày 18mm qua tẩm sấy phủ sơn PU. Chân sắt ống vuông 25mm,dày 1mm. Tòan 
bộ sơn tĩnh điện. Liên kết bằng boulon và mối hàn có khí CO2 bảo vệ. Tiếp xúc với sàn bằng đế nhựa.
- Ghế đơn không có tựa, điều chỉnh được cao/thấp. </t>
  </si>
  <si>
    <t xml:space="preserve">Bộ bục, bệ gồm 2 loại có kích thước như sau: Loại (1) dài 800mm, rộng 800mm, cao 1000mm; Loại (2) dài 200mm, rộng 300mm, cao 200mm; 
Chất liệu: Bằng gỗ có khung (hoặc vật liệu có độ cứng tương đương), không cong vênh, chịu được nước, an toàn trong sử dụng. Màu trắng hoặc màu sáng.
- Chiều cao có thể điều chỉnh cao thấp.
- Kiểu dáng đơn giản, gọn, dễ di chuyển ở các vị trí khác nhau trong lớp học. </t>
  </si>
  <si>
    <t xml:space="preserve">Bộ mẫu vẽ gồm có 6 khối: 
 Khối cơ bản 3 khối: 
01 khối lập phương kích thước: (250x250x250)mm; 
01 khối cầu đường kính 200mm; 
01 khối hình chóp tam giác cân, đáy hình vuông, kích thước: các cạnh đáy (200x200)mm, cao 300mm. 
+ Khối biến thể 3 khối: 
01 khối hộp chữ nhật kích thước: dài 300mm, rộng 150mm, cao 100mm; 
01 khối trụ kích thước: cao 300mm, đường kính 150mm; 
01 khối chóp nón kích thước: chiều cao 350mm, đường kính đáy 250mm. 
- Vật liệu: Bằng gỗ, (hoặc vật liệu có độ cứng tương đương), không cong vênh, chịu được nước, an toàn 
trong sử dụng. Màu trắng hoặc ghi sáng. </t>
  </si>
  <si>
    <t xml:space="preserve">Chiều cao phù hợp với học sinh THCS: cao 1300mm X rộng phần đế chữ A 500mm phần trên thân để 
bảng vẽ rộng 350mm dày 50mm. 
- Có thể tăng giảm chiều cao phù hợp tầm mắt học sinh khi đứng hoặc ngồi vẽ; 
- Có thể di chuyển, xếp gọn trong lớp học; 
- Chất liệu: Bằng gỗ cứng (hoặc vật liệu có độ cứng tương đương) không cong vênh, chịu được nước, an toàn trong sử dụng </t>
  </si>
  <si>
    <t xml:space="preserve">Bộ cọ Bản Dẹt 6 cây - Bộ cọ vẽ 6 cây Giorgione
- Bộ cọ bản dẹt với 6 cây 6 zise khác nhau : size 2-4-6-8-10-12
- Chuyên dụng vẽ màu nước, màu acrylic, mĩ thuật đa dụng 
- kích thước : 25x 19x6 cm
- Chất liệu cán gỗ phủ sơn bóng.. ốp kim loại đầu cọ ... sợi lông cọ Nylon chuyên dụng độ thấm nước 
thấm màu tốt 
- Màu đen bạc , ốp kim loại đen .... sợi lông cọ màu nâu đen </t>
  </si>
  <si>
    <t xml:space="preserve">Chất liệu: Bằng nhựa màu trắng (hoặc vật liệu khác tương đương) không cong, vênh, an toàn trong sử 
dụng; 
- Kích thước tối thiểu: (200x300x2,5)mm. </t>
  </si>
  <si>
    <t xml:space="preserve">Chất liệu: Bằng nhựa, không cong vênh, có quai xách, an toàn trong sử dụng.
Kích thước: Dung tích khoảng 2 lít nước </t>
  </si>
  <si>
    <t xml:space="preserve">Lô có tay cầm (cán gỗ), lõi thép (hoặc vật liệu có độ cứng tương đương) bọc cao su; kích thước bề mặt 
lô: 150mm, đường kính 30mm </t>
  </si>
  <si>
    <t xml:space="preserve"> Bộ màu loại thông dụng, an toàn trong sử dụng, không có chất độc hại. Gồm 12 màu đóng thành 24 
hộp, đóng gói riêng cho từng màu:
- Gồm các màu: đỏ, vàng, tím, xanh cô ban, xanh lá cây, xanh lục, cam, hồng, đen, trắng, nâu, xanh da 
trời;
- Mỗi loại màu có dung tích tối thiểu 200ml, các màu được đóng gói đảm bảo an toàn và thuận lợi trong 
sử dụng. Trên hũ màu phải có tem, mã vạch, mã sản phẩm của nhà sản xuất. 
- Màu tươi sáng, đúng chuẩn màu mĩ thuật, chất màu mềm mịn và đều, độ hòa tan khi phối màu. </t>
  </si>
  <si>
    <t xml:space="preserve">Loại thông dụng, số lượng 12 màu:
- Gồm các màu: đỏ, vàng, tím, xanh cô ban, xanh lá cây, xanh lục, cam, hồng, đen, trắng, nâu, xanh da 
trời.
- Mỗi màu có trọng lượng 02 kilogam;
- Mỗi màu được đóng gói đảm bảo an toàn và thuận lợi trong sử dụng, không có chất độc hại.
- Nguyên liệu: Đất sét tự nhiên hoặc đất sét tự khô, có tính dẻo, độ mịn và ẩm cao </t>
  </si>
  <si>
    <t>(2) Máy tính xách tay: 
Bộ vi xử lý: tố thiểu i5 thế hệ thứ 12 (bộ nhớ đệm ≥12M Cache, ≥2.50 GHz)
Bộ nhớ (Ram): ≥8GB Bus ≥2666Mhz (4 x DIMM up to 128GB)
VGA: Onboard hoặc card rời
Đồ họa: Intel® UHD Graphics hoặc tương đương
Ổ cứng: SSD ≥ 240GB M2 PCIe
Âm thanh: Realtek®  High Definition Audio hoặc tương đương
Giao tiếp mạng: wifi 802.11a, Bluetooh 5.0 hoặc tương đương
Cổng kết nối: tối thiểu gồm: 1 x HDMI/Display port/DVI x1, 1 x USB3.0, 1x USB2.0, 1 x Jack 3.5 mm
Màn hình: ≥14inch full HD trở lên, IPS hoặc tương đương, ≥250 nits</t>
  </si>
  <si>
    <t>(2) Máy tính xách tay: 
Bộ vi xử lý: tố thiểu i5 thế hệ thứ 12 (bộ nhớ đệm ≥12M Cache, ≥2.50 GHz)
Bộ nhớ (Ram): ≥8GB Bus ≥2666Mhz (4 x DIMM up to 128GB)
VGA: Onboard hoặc card rời
Đồ họa: Intel® UHD Graphics hoặc tương đương
Ổ cứng: SSD ≥ 240GB M2 PCIe
Âm thanh: Realtek®  High Definition Audio hoặc tương đương
Giao tiếp mạng: wifi 802.11a, Bluetooh 5.0 hoặc tương đương
Cổng kết nối: tối thiểu gồm: 1 x HDMI/Display port/DVI x1, 1 x USB3.0, 1x USB2.0, 1 x Jack 3.5 mm
Màn hình: ≥14inch full HD trở lên, IPS hoặc tương đương, ≥250 nits
Tại thời điểm trang bị máy tính không được sản xuất quá 2 năm;</t>
  </si>
  <si>
    <t xml:space="preserve">1. Máy chiếu: 
- Cổng kết nối: Tối thiểu có các cổng HDMI/Display port/DVI x 1, VGA, Composite, Audio, USB x1.
- Cường độ sáng: tối thiểu 3.500 Ansilumens; 
- Độ phân giải tối thiểu XGA; 
- Kích cỡ khi chiếu lên màn hình tối thiểu 100 inch; 
- Độ tương phản: 15000:1
- Công suất bóng đèn: ≤ 230W
- Tuổi thọ bóng đèn: ≥ 15.000 giờ
- Zoom quang: ≥ 1,1x;
- Điều khiển từ xa: Có; 
- Loa: ≥10W
- Kèm theo màn chiếu và thiết bị điều khiển (nếu có). 
</t>
  </si>
  <si>
    <t>(2) Máy tính xách tay: 
Bộ vi xử lý: Core™ i5-12400 (bộ nhớ đệm 12M Cache, 2.50 GHz)
Bộ nhớ (Ram): 16GB Bus 2666Mhz (4 x DIMM up to 128GB)
VGA: Onboard hoặc card rời
Đồ họa: Intel® UHD Graphics hoặc tương đương
Ổ cứng: SSD 240GB M2 PCIe
Âm thanh: Realtek®  High Definition Audio hoặc tương đương
Giao tiếp mạng: wifi 802.11a, Bluetooh 5.0 
Cổng kết nối: 1 x HDMI/Display port/DVI x1, 1 x USB3.0, 1x USB2.0, 1 x Jack 3.5 mm
Màn hình:14inch full HD trở lên, IPS, 250 nits</t>
  </si>
  <si>
    <t>PHỤ LỤC: BẢNG TỔNG HỢP DỰ TOÁN MUA SẮM TẬP TRUNG THIẾT BỊ DẠY HỌC TỐI THIỂU NĂM 2024 TRÊN ĐỊA BÀN TỈNH QUẢNG NINH</t>
  </si>
  <si>
    <t xml:space="preserve">Nội dung </t>
  </si>
  <si>
    <t xml:space="preserve">Đơn vị thực hiện </t>
  </si>
  <si>
    <t>Quyết định phê duyệt dự toán</t>
  </si>
  <si>
    <t>Tổng dự toán phê duyệt</t>
  </si>
  <si>
    <t>Trong đó:</t>
  </si>
  <si>
    <t>Kinh phí ngân bổ</t>
  </si>
  <si>
    <t>Dự toán tỉnh giao theo Quyết định số 3839 ngày 12/12/2023</t>
  </si>
  <si>
    <t>Địa chỉ các Trường</t>
  </si>
  <si>
    <t>Thiết bị cấp Tiểu học</t>
  </si>
  <si>
    <t>Thiết bị cấp THCS</t>
  </si>
  <si>
    <t>Thiết bị cấp THPT</t>
  </si>
  <si>
    <t>Mua sắm thiết bị dạy học tối thiểu năm 2024</t>
  </si>
  <si>
    <t>Trường THPT Trần Phú</t>
  </si>
  <si>
    <t>88/QĐ-THPTTP ngày 26/01/2024</t>
  </si>
  <si>
    <t>Trường THPT Lý Thường Kiệt</t>
  </si>
  <si>
    <t>22/QĐ-THPTLTK ngày 26/01/2024</t>
  </si>
  <si>
    <t>Km 13, Thôn 8, xã Hải Tiến, thành phố Móng Cái, tỉnh Quảng Ninh</t>
  </si>
  <si>
    <t>Trường THCS&amp;THPT Đường Hoa Cương</t>
  </si>
  <si>
    <t>16/QĐ-THPTĐHC ngày 27/01/2024</t>
  </si>
  <si>
    <t>Thôn 4, Xã Quảng Long, Huyện Hải Hà, Tỉnh Quảng Ninh</t>
  </si>
  <si>
    <t>Trường THPT Quảng Hà</t>
  </si>
  <si>
    <t>32/QĐ-THPTQH ngày 26/01/2024</t>
  </si>
  <si>
    <t>Trường THPT Đầm Hà</t>
  </si>
  <si>
    <t>18/QĐ-THPTĐH ngày 16/01/2024</t>
  </si>
  <si>
    <t>Phố Chu Văn An- Thị Trấn Đầm Hà, huyện Đầm Hà, tỉnh Quảng Ninh</t>
  </si>
  <si>
    <t>Trường THPT Bình Liêu</t>
  </si>
  <si>
    <t>12/QĐ-THPTBL ngày 26/01/2024</t>
  </si>
  <si>
    <t>Khu Bình Công II, thị trấn Bình Liêu, huyện Bình Liêu, tỉnh Quảng Ninh</t>
  </si>
  <si>
    <t>Trường THCS&amp;THPT Hoành Mô</t>
  </si>
  <si>
    <t>17/QĐ-THCS&amp;THPTHM ngày 24/01/2024</t>
  </si>
  <si>
    <t>Thôn Đồng Mô, xã Hoành Mô,huyện Bình Liêu, tỉnh Quảng Ninh</t>
  </si>
  <si>
    <t>Trường THPT Ba Chẽ</t>
  </si>
  <si>
    <t>17/QĐ-THPTBC ngày 30/01/2024</t>
  </si>
  <si>
    <t>Khu phố 2, thị trấn Ba Chẽ, huyện Ba Chẽ, tỉnh Quảng Ninh</t>
  </si>
  <si>
    <t>Trường THCS&amp;THPT Hải Đông</t>
  </si>
  <si>
    <t>66/QĐ-THCS&amp;THPTHĐ ngày 25/01/2024</t>
  </si>
  <si>
    <t>Thôn Làng Đài, xã Đông Hải, huyện Tiên Yên, tỉnh Quảng Ninh</t>
  </si>
  <si>
    <t>Trường PTDTNT THCS&amp;THPT Tiên Yên</t>
  </si>
  <si>
    <t>16/QĐ-NTTY ngày 24/01/2024</t>
  </si>
  <si>
    <t>Thôn Xóm Nương, xã Tiên Lãng, huyện Tiên Yên, tỉnh Quảng Ninh.</t>
  </si>
  <si>
    <t>Trường THPT Tiên Yên</t>
  </si>
  <si>
    <t>21/QĐ-THPTTY ngày 26/01/2024</t>
  </si>
  <si>
    <t>Phố Tam Thịnh, thị trấn Tiên Yên, huyện Tiên Yên, tỉnh Quảng Ninh</t>
  </si>
  <si>
    <t>Trường THPT Hải Đảo</t>
  </si>
  <si>
    <t>10/QĐ-THPTHĐ ngày 26/01/2024</t>
  </si>
  <si>
    <t>Thôn 9, Xã Hạ Long, huyện Vân Đồn, tỉnh Quảng Ninh</t>
  </si>
  <si>
    <t>Trường THCS&amp;THPT Quan Lạn</t>
  </si>
  <si>
    <t>08/QĐ-THCSTHPTQL ngày 28/01/2024</t>
  </si>
  <si>
    <t>Xã Quan Lạn, huyện Vân Đồn, tỉnh Quảng Ninh</t>
  </si>
  <si>
    <t>Trường THPT Cô Tô</t>
  </si>
  <si>
    <t>42/QĐ-THPTCT ngày 24/01/2024</t>
  </si>
  <si>
    <t>Khu 3, thị trấn Cô Tô, huyện Cô Tô, tỉnh Quảng Ninh</t>
  </si>
  <si>
    <t>Trường THPT Mông Dương</t>
  </si>
  <si>
    <t>51/QĐ-THPTMD ngày 29/01/2024</t>
  </si>
  <si>
    <t>Tổ 7, khu 2, phường Mông Dương, TP Cẩm Phả, Tỉnh Quảng Ninh</t>
  </si>
  <si>
    <t>Trường THPT Cửa Ông</t>
  </si>
  <si>
    <t>17/QĐ-THPTCO ngày 26/01/2024</t>
  </si>
  <si>
    <t>Khu 3, phường Cửa Ông, TP Cẩm Phả, Quảng Ninh</t>
  </si>
  <si>
    <t>Trường THPT Lê Hồng Phong</t>
  </si>
  <si>
    <t>18/QĐ-THPTLHP ngày 24/01/2024</t>
  </si>
  <si>
    <t>Khu 2A, Cẩm Phú, Cẩm Phả, Quảng Ninh</t>
  </si>
  <si>
    <t>Trường THPT Cẩm Phả</t>
  </si>
  <si>
    <t>28/QĐ-THPTCP ngày 29/01/2024</t>
  </si>
  <si>
    <t>Trường THPT Lê Quý Đôn</t>
  </si>
  <si>
    <t>29/QĐ-THPTLQĐ ngày 29/01/2024</t>
  </si>
  <si>
    <t>Khu 3B phường Quang Hanh, Cẩm Phả, Quảng Ninh</t>
  </si>
  <si>
    <t>Trường THPT Vũ Văn Hiếu</t>
  </si>
  <si>
    <t>18/QĐ-THPTVVH ngày 24/01/2024</t>
  </si>
  <si>
    <t>Tổ 10 khu 2 phường Hà Tu thành phố Hạ Long, Quảng Ninh</t>
  </si>
  <si>
    <t>Trường PTDTNT THCS&amp;THPT Tỉnh</t>
  </si>
  <si>
    <t>12/QĐ-DTNTT ngày 27/01/2024</t>
  </si>
  <si>
    <t>Phố Hải Thịnh, phường Hồng Hải, thành phố Hạ Long, tỉnh Quảng Ninh</t>
  </si>
  <si>
    <t>Trường THPT Chuyên Hạ Long</t>
  </si>
  <si>
    <t>09/QĐ-THPTCHL ngày 24/01/2024</t>
  </si>
  <si>
    <t>Tổ 7, khu 2B, phường Hồng Hải, TP Hạ Long, tỉnh Quảng Ninh</t>
  </si>
  <si>
    <t>Trường THPT Hòn Gai</t>
  </si>
  <si>
    <t>25/QĐ-THPTHG ngày 17/01/2024</t>
  </si>
  <si>
    <t xml:space="preserve">Số 251 Nguyễn Văn Cừ, p Hồng Hải, TP Hạ Long, Quảng Ninh </t>
  </si>
  <si>
    <t>Trường THPT Ngô Quyền</t>
  </si>
  <si>
    <t>15/QĐ-THPTNQ ngày 15/01/2024</t>
  </si>
  <si>
    <t>Phường Cao Thắng, tp Hạ Long tỉnh Quảng Ninh</t>
  </si>
  <si>
    <t>Trường THPT Bãi Cháy</t>
  </si>
  <si>
    <t>24/QĐ-THPTBC ngày 26/01/2024</t>
  </si>
  <si>
    <t>Tổ 2 khu 7 phường Bãi Cháy, Thành phố Hạ Long, tỉnh Quảng Ninh</t>
  </si>
  <si>
    <t>Trường THPT Hoành Bồ</t>
  </si>
  <si>
    <t>08/QĐ-THPTHB ngày 26/01/2024</t>
  </si>
  <si>
    <t>Khu Trới 6, phường Hoành Bồ, Tp. Hạ Long, tỉnh Quảng Ninh</t>
  </si>
  <si>
    <t>Trường THCS&amp;THPT Quảng La</t>
  </si>
  <si>
    <t>16/QĐ-THCS&amp;THPTQL ngày 25/01/2024</t>
  </si>
  <si>
    <t>Thôn 5, Xã Quảng La, Hạ Long, Quảng Ninh</t>
  </si>
  <si>
    <t>Trường THPT Đông Thành</t>
  </si>
  <si>
    <t>05/QĐ-THPTĐT ngày 16/01/2024</t>
  </si>
  <si>
    <t>625 đường Yên Hưng - P.Minh Thành - TX.Quảng Yên - Quảng Ninh</t>
  </si>
  <si>
    <t>Trường THPT Bạch Đằng</t>
  </si>
  <si>
    <t>22/QĐ-THPTBĐ ngày 26/01/2024</t>
  </si>
  <si>
    <t>Số 116, phố Hoàng Hoa Thám, khu 1, phường Quảng Yên, thị xã Quảng Yên</t>
  </si>
  <si>
    <t>Trường THPT Minh Hà</t>
  </si>
  <si>
    <t>06/QĐ-THPT ngày 17/01/2024</t>
  </si>
  <si>
    <t>Xã Cẩm La, thị xã Quảng Yên, tỉnh Quảng Ninh</t>
  </si>
  <si>
    <t>Trường THPT Uông Bí</t>
  </si>
  <si>
    <t>16/QĐ-THPTUB ngày 15/01/2024</t>
  </si>
  <si>
    <t>Trường THPT Hoàng Văn Thụ</t>
  </si>
  <si>
    <t>24/QĐ-THPTHVT ngày 27/01/2024</t>
  </si>
  <si>
    <t xml:space="preserve">Tổ 1 - Khu 4 - P Vàng Danh - TP Uông Bí - Quảng Ninh </t>
  </si>
  <si>
    <t>Trường THPT Hoàng Hoa Thám</t>
  </si>
  <si>
    <t>09/QĐ-THPTHHT ngày 25/01/2024</t>
  </si>
  <si>
    <t>Khu Cổ Lễ, Phường Hoàng Quế, thị xã Đông Triều, Tỉnh Quảng Ninh</t>
  </si>
  <si>
    <t>Trường THPT Hoàng Quốc Việt</t>
  </si>
  <si>
    <t>07/QĐ-THPTHQV ngày 11/01/2024</t>
  </si>
  <si>
    <t>Trường THPT Đông Triều</t>
  </si>
  <si>
    <t>29/QĐ-THPTĐTr ngày 26/01/2024</t>
  </si>
  <si>
    <t>Trường THPT Lê Chân</t>
  </si>
  <si>
    <t>15/QĐ-THPTLC ngày 24/01/2024</t>
  </si>
  <si>
    <t>Xã Thủy An, thị xã Đông Triều, Quảng Ninh</t>
  </si>
  <si>
    <t>11/QĐ-HN&amp;GDTX ngày 17/01/2024</t>
  </si>
  <si>
    <t>Số 68, Nguyễn Văn Cừ, phường Hồng Hải, Hạ Long, Quảng Ninh</t>
  </si>
  <si>
    <t>UBND thành phố Hạ Long</t>
  </si>
  <si>
    <t>3015/QĐ-UBND ngày 18/10/2023</t>
  </si>
  <si>
    <t>CẤP TIỂU HỌC</t>
  </si>
  <si>
    <t>Trường TH Lý Thường Kiệt</t>
  </si>
  <si>
    <t>P. Giếng Đáy, TP Hạ Long</t>
  </si>
  <si>
    <t>Trường TH Minh Hà</t>
  </si>
  <si>
    <t>P. Hà Tu, TP Hạ Long</t>
  </si>
  <si>
    <t>Trường TH Việt Hưng</t>
  </si>
  <si>
    <t>P. Việt Hưng, TP Hạ Long</t>
  </si>
  <si>
    <t>Trường TH Cao Thắng</t>
  </si>
  <si>
    <t>P. Cao Thắng, TP Hạ Long</t>
  </si>
  <si>
    <t>Trường TH Hà Lầm</t>
  </si>
  <si>
    <t>P. Hà Lầm, TP Hạ Long</t>
  </si>
  <si>
    <t>Trường TH Võ Thị Sáu</t>
  </si>
  <si>
    <t>P. Yết Kiêu, TP Hạ Long</t>
  </si>
  <si>
    <t>Trường TH Hạ Long</t>
  </si>
  <si>
    <t>P. Hồng Gai, TP Hạ Long</t>
  </si>
  <si>
    <t>Trường TH Lê Hồng Phong</t>
  </si>
  <si>
    <t>P. Hồng Hải, TP Hạ Long</t>
  </si>
  <si>
    <t>Trường TH Trần Hưng Đạo</t>
  </si>
  <si>
    <t>P. Trần Hưng Đạo, TP Hạ Long</t>
  </si>
  <si>
    <t>Trường TH Bãi Cháy</t>
  </si>
  <si>
    <t>P. Bãi Cháy, TP Hạ Long</t>
  </si>
  <si>
    <t>Trường TH Hà Khẩu</t>
  </si>
  <si>
    <t>P. Hà Khẩu, TP Hạ Long</t>
  </si>
  <si>
    <t>Trường TH Hữu Nghị</t>
  </si>
  <si>
    <t>Trường TH Quang Trung</t>
  </si>
  <si>
    <t>Trường TH Ng. Bá Ngọc</t>
  </si>
  <si>
    <t>P. Hồng Hà, TP Hạ Long</t>
  </si>
  <si>
    <t>Trường TH Cao Xanh</t>
  </si>
  <si>
    <t>P. Cao Xanh, TP Hạ Long</t>
  </si>
  <si>
    <t>Trường TH Đại Yên</t>
  </si>
  <si>
    <t>P. Đại Yên, TP Hạ Long</t>
  </si>
  <si>
    <t>Trường TH Lê Lợi</t>
  </si>
  <si>
    <t>Xã Lê Lợi, TP Hạ Long</t>
  </si>
  <si>
    <t>Trường TH Trới</t>
  </si>
  <si>
    <t>P. Hoành Bồ, TP Hạ Long</t>
  </si>
  <si>
    <t>Trường TH Sơn Dương</t>
  </si>
  <si>
    <t>Xã Sơn Dương, TP Hạ Long</t>
  </si>
  <si>
    <t>CẤP TRUNG HỌC CƠ SỞ</t>
  </si>
  <si>
    <t>Trường THCS Hà Tu</t>
  </si>
  <si>
    <t>Trường THCS Bãi Cháy</t>
  </si>
  <si>
    <t>Trường THCS Lý Tự Trọng</t>
  </si>
  <si>
    <t>Trường THCS Cao Thắng</t>
  </si>
  <si>
    <t>Trường THCS Đại Yên</t>
  </si>
  <si>
    <t>Trường THCS Trọng Điểm</t>
  </si>
  <si>
    <t>Trường THCS Lê Văn Tám</t>
  </si>
  <si>
    <t>P. Bạch Đằng, TP Hạ Long</t>
  </si>
  <si>
    <t>Trường THCS Cao Xanh</t>
  </si>
  <si>
    <t>Trường THCS Nguyễn Văn Thuộc</t>
  </si>
  <si>
    <t>Trường THCS Việt Hưng</t>
  </si>
  <si>
    <t>Trường THCS Kim Đồng</t>
  </si>
  <si>
    <t>Trường THCS Trần Quốc Toản</t>
  </si>
  <si>
    <t>Trường THCS Hồng Hải</t>
  </si>
  <si>
    <t>Trường THCS Nguyễn Trãi</t>
  </si>
  <si>
    <t>Trường THCS Sơn Dương</t>
  </si>
  <si>
    <t>Trường THCS Lê Lợi</t>
  </si>
  <si>
    <t>Trường THCS Trới</t>
  </si>
  <si>
    <t>CẤP TIỂU HỌC VÀ THCS</t>
  </si>
  <si>
    <t>Trường TH và THCS Minh Khai</t>
  </si>
  <si>
    <t>P. Hà Phong, TP Hạ Long</t>
  </si>
  <si>
    <t>Trường TH và THCS Nguyễn Viết Xuân</t>
  </si>
  <si>
    <t>P. Hà Khánh,TP Hạ Long</t>
  </si>
  <si>
    <t>Trường TH và THCS Bãi Cháy 2</t>
  </si>
  <si>
    <t>Trường TH và THCS Hùng Thắng</t>
  </si>
  <si>
    <t>P. Hùng Thắng, TP Hạ Long</t>
  </si>
  <si>
    <t>Trường TH và THCS Tuần Châu</t>
  </si>
  <si>
    <t>P. Tuần Châu, TP Hạ Long</t>
  </si>
  <si>
    <t>Trường TH và THCS Đồng Sơn</t>
  </si>
  <si>
    <t>Xã Đồng Sơn, TP Hạ Long</t>
  </si>
  <si>
    <t>Trường TH và THCS Đồng Lâm 2</t>
  </si>
  <si>
    <t>Xã Đồng Lâm, TP Hạ Long</t>
  </si>
  <si>
    <t>Trường TH và THCS Núi Mằn</t>
  </si>
  <si>
    <t>Xã Thống Nhất, TP Hạ Long</t>
  </si>
  <si>
    <t>Trường TH và THCS Kỳ Thượng</t>
  </si>
  <si>
    <t>Xã Kỳ Thượng, TP Hạ Long</t>
  </si>
  <si>
    <t>Trường TH và THCS Bằng Cả</t>
  </si>
  <si>
    <t>Xã Bằng Cả, TP Hạ Long</t>
  </si>
  <si>
    <t>Trường TH và THCS Tân Dân</t>
  </si>
  <si>
    <t>Xã Tân Dân, TP Hạ Long</t>
  </si>
  <si>
    <t>Trường TH và THCS Hòa Bình</t>
  </si>
  <si>
    <t>Xã Hòa Bình, TP Hạ Long</t>
  </si>
  <si>
    <t>Trường TH và THCS Đồng Lâm 1</t>
  </si>
  <si>
    <t>Trường TH và THCS Thống Nhất</t>
  </si>
  <si>
    <t>Trường TH và THCS Dân Chủ - Quảng La</t>
  </si>
  <si>
    <t>Xã Dân Chủ - Quảng La, TP Hạ Long</t>
  </si>
  <si>
    <t>Trường TH và THCS Vũ Oai</t>
  </si>
  <si>
    <t>Xã Vũ Oai, TP Hạ Long</t>
  </si>
  <si>
    <t>Trường TH và THCS Hà Trung</t>
  </si>
  <si>
    <t>P. Hà Trung, TP Hạ Long</t>
  </si>
  <si>
    <t>UBND Thành phố Uông Bí</t>
  </si>
  <si>
    <t>6156/QĐ-UBND ngày 02/11/2023</t>
  </si>
  <si>
    <t>Chưa phân bổ</t>
  </si>
  <si>
    <t>Cấp Tiểu học</t>
  </si>
  <si>
    <t>TH Phương Đông A</t>
  </si>
  <si>
    <t>Khu Dốc Đỏ, Phường Phương Đông, UB, QN</t>
  </si>
  <si>
    <t>TH Phương Đông B</t>
  </si>
  <si>
    <t>Khu Bí Trung 2, Phường Phương Đông, UB, QN</t>
  </si>
  <si>
    <t>TH Yên Thanh</t>
  </si>
  <si>
    <t>Tổ 7 khu 1, Phường Yên Thanh, UB, QN</t>
  </si>
  <si>
    <t>TH Phương Nam A</t>
  </si>
  <si>
    <t>Khu An Hải, Phường Phương Nam, UB, QN</t>
  </si>
  <si>
    <t>TH Phương Nam B</t>
  </si>
  <si>
    <t>Khu Hợp Thành, Phường Phương Nam, UB, QN</t>
  </si>
  <si>
    <t>TH Phương Nam C</t>
  </si>
  <si>
    <t>Khu Hồng Hà, Phường Phương Nam, UB, QN</t>
  </si>
  <si>
    <t>TH Lý Thường Kiệt</t>
  </si>
  <si>
    <t>Tổ 7 khu 5, Phường Thanh Sơn, UB, QN</t>
  </si>
  <si>
    <t>TH Trần Hưng Đạo</t>
  </si>
  <si>
    <t>Tổ 4 khu 9, Phường Thanh Sơn, UB, QN</t>
  </si>
  <si>
    <t>TH Lê Lợi</t>
  </si>
  <si>
    <t>Khu 4, Phường Quang Trung, UB, QN</t>
  </si>
  <si>
    <t>TH Quang Trung</t>
  </si>
  <si>
    <t>Khu 6, Phường Quang Trung, UB, QN</t>
  </si>
  <si>
    <t>TH Trưng Vương</t>
  </si>
  <si>
    <t>Khu 5, Phường Trưng Vương, UB, QN</t>
  </si>
  <si>
    <t>TH Lê Hồng Phong</t>
  </si>
  <si>
    <t>Khu 5, Phường Bắc Sơn, UB, QN</t>
  </si>
  <si>
    <t>TH Trần Phú</t>
  </si>
  <si>
    <t>Khu 8, Phường Vàng Danh, UB, QN</t>
  </si>
  <si>
    <t>TH Nguyễn Bá Ngọc</t>
  </si>
  <si>
    <t>Thôn Đồng Chanh, Xã Thượng Yên Công, UB, QN</t>
  </si>
  <si>
    <t>TH Kim Đồng</t>
  </si>
  <si>
    <t>Thôn Nam Mẫu 2, Xã Thượng Yên Công, UB, QN</t>
  </si>
  <si>
    <t>Cấp THCS</t>
  </si>
  <si>
    <t>THCS Lý Tự Trọng</t>
  </si>
  <si>
    <t>THCS Bắc Sơn</t>
  </si>
  <si>
    <t>Khu 4, Phường Bắc Sơn, UB, QN</t>
  </si>
  <si>
    <t>THCS Trưng Vương</t>
  </si>
  <si>
    <t>THCS Trần Quốc Toản</t>
  </si>
  <si>
    <t>Khu 8, Phường Quang Trung, UB, QN</t>
  </si>
  <si>
    <t>THCS Nguyễn Trãi</t>
  </si>
  <si>
    <t>Khu 3, Phường Thanh Sơn, UB, QN</t>
  </si>
  <si>
    <t>THCS Phương Đông</t>
  </si>
  <si>
    <t>Khu Bí Trung 1, Phường Phương Đông, UB, QN</t>
  </si>
  <si>
    <t>THCS Yên Thanh</t>
  </si>
  <si>
    <t>Tổ 7 khu Bí Giàng, Phường Yên Thanh, UB, QN</t>
  </si>
  <si>
    <t>THCS Phương Nam</t>
  </si>
  <si>
    <t>THCS Nguyễn Văn Cừ</t>
  </si>
  <si>
    <t>Khu 5A, Phường Vàng Danh</t>
  </si>
  <si>
    <t>TH&amp;THCS Điền Công</t>
  </si>
  <si>
    <t>Xã Điền Công, UB, QN</t>
  </si>
  <si>
    <t>TH&amp;THCS Nam Khê</t>
  </si>
  <si>
    <t>Khu Nam Tân, Phường Nam Khê, UB, QN</t>
  </si>
  <si>
    <t>Quang Trung, Uông Bí, Quảng Ninh</t>
  </si>
  <si>
    <t>UBND huyện Đầm Hà</t>
  </si>
  <si>
    <t>261/QĐ-UBND ngày 30/01/2024</t>
  </si>
  <si>
    <t>Trường TH Thị trấn Đầm Hà</t>
  </si>
  <si>
    <t>Phố Chu Văn An, thị trấn Đầm Hà, huyện Đầm Hà</t>
  </si>
  <si>
    <t>Trường TH Xã Đầm Hà</t>
  </si>
  <si>
    <t>Thôn Trại Dinh, xã Đầm Hà, huyện Đầm Hà</t>
  </si>
  <si>
    <t>Trường TH Tân Lập</t>
  </si>
  <si>
    <t>Thôn Tân Hợp-Xã Tân Lập- huyện Đầm Hà - tỉnh Quảng Ninh</t>
  </si>
  <si>
    <t>Trường TH Tân Bình</t>
  </si>
  <si>
    <t>Thôn Tân Trung, xã Tân Bình, huyện Đầm Hà, tỉnh Quang Ninh</t>
  </si>
  <si>
    <t>Trường TH Quảng Tân</t>
  </si>
  <si>
    <t>Thôn Tân Liên, xã Quảng Tân, huyện Đầm Hà, tỉnh Quảng Ninh</t>
  </si>
  <si>
    <t>Trường TH Quảng An</t>
  </si>
  <si>
    <t>Thôn Làng Ngang xã Quảng An huyện Đầm Hà</t>
  </si>
  <si>
    <t>Trường TH Quảng Lâm</t>
  </si>
  <si>
    <t>Bản Tài Lý Sáy, xã Quảng Lâm, huyện Đầm Hà</t>
  </si>
  <si>
    <t>Trường THCS Thị trấn Đầm Hà</t>
  </si>
  <si>
    <t>Phố Chu Văn An thị trấn Đầm Hà huyện Đầm Hà tỉnh Quảng Ninh</t>
  </si>
  <si>
    <t>Trường THCS Xã Đầm Hà</t>
  </si>
  <si>
    <t>Thôn Yên Định, xã Đầm Hà, huyện Đầm Hà</t>
  </si>
  <si>
    <t>Trường THCS Tân Lập</t>
  </si>
  <si>
    <t>Trường THCS Tân Bình</t>
  </si>
  <si>
    <t>Thôn Tân Trung, xã Tân Bình, huyện Đầm Hà, tỉnh Quảng Ninh</t>
  </si>
  <si>
    <t>Trường THCS Quảng Tân</t>
  </si>
  <si>
    <t xml:space="preserve"> Thôn Tân Liên, xã Quảng Tân, huyện Đầm Hà, tỉnh Quảng Ninh</t>
  </si>
  <si>
    <t>Trường THCS Quảng An</t>
  </si>
  <si>
    <t>Thôn An Sơn, Xã Quảng An, huyện Đầm Hà tỉnh Quảng Ninh</t>
  </si>
  <si>
    <t>Trường THCS Quảng Lâm</t>
  </si>
  <si>
    <t>Trường TH&amp;THCS Dực Yên</t>
  </si>
  <si>
    <t>Thôn Đồng Tâm, xã Dực Yên, Huyện Đầm Hà, tỉnh Quảng Ninh</t>
  </si>
  <si>
    <t>Trường TH&amp;THCS Đại Bình</t>
  </si>
  <si>
    <t>Thôn Nhâm Cao, xã Đại Bình, huyện Đầm Hà, tỉnh Quảng Ninh</t>
  </si>
  <si>
    <t>Trung tâm Giáo dục thường xuyên Đầm Hà</t>
  </si>
  <si>
    <t>Phố Trần Phú thị trấn Đầm Hà, huyện Đầm Hà</t>
  </si>
  <si>
    <t>Tổng cộng:</t>
  </si>
  <si>
    <t>Trung tâm GDNN-GDTX TP Hạ Long</t>
  </si>
  <si>
    <t>Trung tâm HN&amp;GDTX Tỉnh QN</t>
  </si>
  <si>
    <t>TT GDNN&amp;GDTX Uông Bí</t>
  </si>
  <si>
    <t>Thôn Tân Hợp xã Tân Lập, huyện Đầm Hà tỉnh, Quảng Ninh</t>
  </si>
  <si>
    <t>Khu Hoàng Hoa Thám, phường Mạo Khê, thị xã Đông Triều, QN</t>
  </si>
  <si>
    <t>Số 114, Khu Trạo Hà, Phường Đức Chính, Thị xã Đông Triều, QN</t>
  </si>
  <si>
    <t xml:space="preserve">Tổ 14, Khu 5B, Phường Quang Trung, Thành phố Uông Bí, Tỉnh Quảng Ninh </t>
  </si>
  <si>
    <t>Số 3B- Đường Hùng Vương-Khu 3-Phường Ka Long, thành phố Móng Cái</t>
  </si>
  <si>
    <t>Phố Phan Đình Phùng, thị trấn Quảng Hà, huyện Hải Hà, tỉnh Quảng Ninh</t>
  </si>
  <si>
    <t>Số 206, đường Trần Phú, phường Cẩm Thành, TP Cẩm Phả, tỉnh Quảng Ninh</t>
  </si>
  <si>
    <t>- Bàn để máy tính dành cho 2 học sinh/bàn:
+ Kích thước: 1.200x600x750mm (±5%)
+ Mặt bàn và ngăn bàn làm bằng gỗ cao su ghép thanh AA dày 17mm, chắn bàn bằng gỗ cùng loại dày 9mm, tất cả được phủ bóng 2 mặt. Ngăn bàn có ray dùng để bàn phím. Bên dưới có kệ để CPU. 
+ Khung bàn bằng sắt hộp tráng kẽm 25x25mm, 20x20mm và 25x50xmm, Tất cả sơn tĩnh điện, tiếp xúc với sàn bằng 4 đế nhựa.
Ghế học sinh:
+ Ghế rời, không liền bàn. 
+ Số lượng ghế: 02 cái
+ Kích thước: 440x500x420/835mm (±5%);
+ Khung ghế làm bằng sắt vuông 25x25, được sơn tĩnh điện. Tiếp xúc với sàn bằng 4 đế nhựa.
+ Mặt ghế và tựa lưng được làm bằng gỗ cao su ghép, dày 17mm phủ PU 2 mặt.</t>
  </si>
  <si>
    <t>Máy quay: Loại thông dụng, Full HD, màn hình LCD 2,7inch, bộ nhớ trong tối thiểu 8GB; zoom quang học tối thiểu 30x, zoom kĩ thuật số tối thiểu 300x</t>
  </si>
  <si>
    <t>* Tủ đựng thiết bị: Toàn bộ tủ được làm bằng sắt sơn tĩnh điện màu ghi sáng. Tủ được chia làm 4 cánh đều nhau (hai cánh phía trên băng kính) và có khóa, bên trong có đợt để tài liệu. Ngăn đựng có thể thay đổi được chiều cao; tủ đảm bảo chắc chắn, bền vũng, an toàn khoi sử dụng.
KT: (1760 x 1.060 x 400)mm</t>
  </si>
  <si>
    <t>(Ban hành kèm theo văn bản 497/BDD&amp;CN-KHTH ngày 11/4/2024)</t>
  </si>
  <si>
    <t>Thông số kỹ thuật/ Cấu hình tối thiểu (Theo Văn bản số 791/SGDĐT-GDPT ngày 15/3/2024; 1022/SGDĐT-GDPT ngày 04/4/2024 của Sở Giáo dục và Đào tạo)</t>
  </si>
  <si>
    <r>
      <t xml:space="preserve">PHẦN MỀM 
</t>
    </r>
    <r>
      <rPr>
        <i/>
        <sz val="12"/>
        <rFont val="Times New Roman"/>
        <family val="1"/>
      </rPr>
      <t>(Phải sử dụng phần mềm không vi phạm bản quyền)</t>
    </r>
  </si>
  <si>
    <r>
      <t xml:space="preserve">Phần mềm toán học đảm bảo hỗ trợ HS thực hành vẽ biểu đồ tranh; biểu đồ dạng cột/cột kép; tổ chức dữ liệu vào biểu đồ hình quạt tròn (pie chart); biểu đồ đoạn thẳng (line graph); xác định được tần số; vẽ bảng tần số, biểu đồ tần số, bảng tần số tương đối, biểu đồ tần số tương đối; mô tả thí nghiệm ngẫu nhiên.
</t>
    </r>
    <r>
      <rPr>
        <sz val="12"/>
        <color rgb="FF0000FF"/>
        <rFont val="Times New Roman"/>
        <family val="1"/>
      </rPr>
      <t>Phần mềm toán học đảm bảo hỗ trợ HS thực hành tính số đặc trưng đo xu thế trung tâm và đo mức độ phân tán cho mẫu số liệu không ghép nhóm, ghép nhóm; tính xác suất; tính phân bố nhị thức, tính toán thống kê.</t>
    </r>
  </si>
  <si>
    <r>
      <t>iodine (I</t>
    </r>
    <r>
      <rPr>
        <vertAlign val="subscript"/>
        <sz val="12"/>
        <rFont val="Times New Roman"/>
        <family val="1"/>
      </rPr>
      <t>2</t>
    </r>
    <r>
      <rPr>
        <sz val="12"/>
        <rFont val="Times New Roman"/>
        <family val="1"/>
      </rPr>
      <t>)</t>
    </r>
  </si>
  <si>
    <r>
      <t>Dung dịch nước bromine (Br</t>
    </r>
    <r>
      <rPr>
        <vertAlign val="subscript"/>
        <sz val="12"/>
        <rFont val="Times New Roman"/>
        <family val="1"/>
      </rPr>
      <t>2</t>
    </r>
    <r>
      <rPr>
        <sz val="12"/>
        <rFont val="Times New Roman"/>
        <family val="1"/>
      </rPr>
      <t>)</t>
    </r>
  </si>
  <si>
    <r>
      <t>Manganese (II) oxide (MnO</t>
    </r>
    <r>
      <rPr>
        <vertAlign val="subscript"/>
        <sz val="12"/>
        <rFont val="Times New Roman"/>
        <family val="1"/>
      </rPr>
      <t>2</t>
    </r>
    <r>
      <rPr>
        <sz val="12"/>
        <rFont val="Times New Roman"/>
        <family val="1"/>
      </rPr>
      <t>)</t>
    </r>
  </si>
  <si>
    <r>
      <t>Copper sulfate (CuSO</t>
    </r>
    <r>
      <rPr>
        <vertAlign val="subscript"/>
        <sz val="12"/>
        <rFont val="Times New Roman"/>
        <family val="1"/>
      </rPr>
      <t>4</t>
    </r>
    <r>
      <rPr>
        <sz val="12"/>
        <rFont val="Times New Roman"/>
        <family val="1"/>
      </rPr>
      <t>)</t>
    </r>
  </si>
  <si>
    <r>
      <t>Sunfuric acid 98% (H</t>
    </r>
    <r>
      <rPr>
        <vertAlign val="subscript"/>
        <sz val="12"/>
        <rFont val="Times New Roman"/>
        <family val="1"/>
      </rPr>
      <t>2</t>
    </r>
    <r>
      <rPr>
        <sz val="12"/>
        <rFont val="Times New Roman"/>
        <family val="1"/>
      </rPr>
      <t>SO</t>
    </r>
    <r>
      <rPr>
        <vertAlign val="subscript"/>
        <sz val="12"/>
        <rFont val="Times New Roman"/>
        <family val="1"/>
      </rPr>
      <t>4</t>
    </r>
    <r>
      <rPr>
        <sz val="12"/>
        <rFont val="Times New Roman"/>
        <family val="1"/>
      </rPr>
      <t>)</t>
    </r>
  </si>
  <si>
    <r>
      <t>Dung dịch ammonia (NH</t>
    </r>
    <r>
      <rPr>
        <vertAlign val="subscript"/>
        <sz val="12"/>
        <rFont val="Times New Roman"/>
        <family val="1"/>
      </rPr>
      <t>3</t>
    </r>
    <r>
      <rPr>
        <sz val="12"/>
        <rFont val="Times New Roman"/>
        <family val="1"/>
      </rPr>
      <t>) đặc</t>
    </r>
  </si>
  <si>
    <r>
      <t>Magnesium sulfate (MgSO</t>
    </r>
    <r>
      <rPr>
        <vertAlign val="subscript"/>
        <sz val="12"/>
        <rFont val="Times New Roman"/>
        <family val="1"/>
      </rPr>
      <t>4</t>
    </r>
    <r>
      <rPr>
        <sz val="12"/>
        <rFont val="Times New Roman"/>
        <family val="1"/>
      </rPr>
      <t>) rắn</t>
    </r>
  </si>
  <si>
    <r>
      <t>Barichloride (BaCl</t>
    </r>
    <r>
      <rPr>
        <vertAlign val="subscript"/>
        <sz val="12"/>
        <rFont val="Times New Roman"/>
        <family val="1"/>
      </rPr>
      <t>2</t>
    </r>
    <r>
      <rPr>
        <sz val="12"/>
        <rFont val="Times New Roman"/>
        <family val="1"/>
      </rPr>
      <t>) rắn</t>
    </r>
  </si>
  <si>
    <r>
      <t>Silve nitrate (AgNO</t>
    </r>
    <r>
      <rPr>
        <vertAlign val="subscript"/>
        <sz val="12"/>
        <rFont val="Times New Roman"/>
        <family val="1"/>
      </rPr>
      <t>3</t>
    </r>
    <r>
      <rPr>
        <sz val="12"/>
        <rFont val="Times New Roman"/>
        <family val="1"/>
      </rPr>
      <t>)</t>
    </r>
  </si>
  <si>
    <r>
      <t>Ethylic alcohol 96</t>
    </r>
    <r>
      <rPr>
        <vertAlign val="superscript"/>
        <sz val="12"/>
        <rFont val="Times New Roman"/>
        <family val="1"/>
      </rPr>
      <t>o</t>
    </r>
    <r>
      <rPr>
        <sz val="12"/>
        <rFont val="Times New Roman"/>
        <family val="1"/>
      </rPr>
      <t xml:space="preserve"> (C</t>
    </r>
    <r>
      <rPr>
        <vertAlign val="subscript"/>
        <sz val="12"/>
        <rFont val="Times New Roman"/>
        <family val="1"/>
      </rPr>
      <t>2</t>
    </r>
    <r>
      <rPr>
        <sz val="12"/>
        <rFont val="Times New Roman"/>
        <family val="1"/>
      </rPr>
      <t>H</t>
    </r>
    <r>
      <rPr>
        <vertAlign val="subscript"/>
        <sz val="12"/>
        <rFont val="Times New Roman"/>
        <family val="1"/>
      </rPr>
      <t>5</t>
    </r>
    <r>
      <rPr>
        <sz val="12"/>
        <rFont val="Times New Roman"/>
        <family val="1"/>
      </rPr>
      <t>OH)</t>
    </r>
  </si>
  <si>
    <r>
      <t>Glucozơ (kết tinh) (C</t>
    </r>
    <r>
      <rPr>
        <vertAlign val="subscript"/>
        <sz val="12"/>
        <rFont val="Times New Roman"/>
        <family val="1"/>
      </rPr>
      <t>6</t>
    </r>
    <r>
      <rPr>
        <sz val="12"/>
        <rFont val="Times New Roman"/>
        <family val="1"/>
      </rPr>
      <t>H</t>
    </r>
    <r>
      <rPr>
        <vertAlign val="subscript"/>
        <sz val="12"/>
        <rFont val="Times New Roman"/>
        <family val="1"/>
      </rPr>
      <t>12</t>
    </r>
    <r>
      <rPr>
        <sz val="12"/>
        <rFont val="Times New Roman"/>
        <family val="1"/>
      </rPr>
      <t>O</t>
    </r>
    <r>
      <rPr>
        <vertAlign val="subscript"/>
        <sz val="12"/>
        <rFont val="Times New Roman"/>
        <family val="1"/>
      </rPr>
      <t>6</t>
    </r>
    <r>
      <rPr>
        <sz val="12"/>
        <rFont val="Times New Roman"/>
        <family val="1"/>
      </rPr>
      <t>)</t>
    </r>
  </si>
  <si>
    <r>
      <t>Kali permanganat (KMnO</t>
    </r>
    <r>
      <rPr>
        <vertAlign val="subscript"/>
        <sz val="12"/>
        <rFont val="Times New Roman"/>
        <family val="1"/>
      </rPr>
      <t>4</t>
    </r>
    <r>
      <rPr>
        <b/>
        <vertAlign val="subscript"/>
        <sz val="12"/>
        <rFont val="Times New Roman"/>
        <family val="1"/>
      </rPr>
      <t>)</t>
    </r>
  </si>
  <si>
    <r>
      <t xml:space="preserve">THIẾT BỊ, DỤNG CỤ, HÓA CHẤT THEO CHỦ ĐỀ </t>
    </r>
    <r>
      <rPr>
        <i/>
        <sz val="12"/>
        <rFont val="Times New Roman"/>
        <family val="1"/>
      </rPr>
      <t>(Cột số lượng tính cho một phòng học bộ môn, các thiết bị dùng chung (TBDC) tính số lượng ở phần thiết bị dùng chung, không tính ở đây)</t>
    </r>
  </si>
  <si>
    <r>
      <t xml:space="preserve">Máy tính </t>
    </r>
    <r>
      <rPr>
        <sz val="12"/>
        <color rgb="FF0000FF"/>
        <rFont val="Times New Roman"/>
        <family val="1"/>
      </rPr>
      <t>(để bàn hoặc xách tay)</t>
    </r>
  </si>
  <si>
    <r>
      <rPr>
        <b/>
        <sz val="12"/>
        <color rgb="FF0000FF"/>
        <rFont val="Times New Roman"/>
        <family val="1"/>
      </rPr>
      <t>Máy tính xách tay:</t>
    </r>
    <r>
      <rPr>
        <sz val="12"/>
        <color rgb="FF0000FF"/>
        <rFont val="Times New Roman"/>
        <family val="1"/>
      </rPr>
      <t xml:space="preserve">
- Loại thông dụng, tối thiểu phải cài đặt được các phần mềm phục vụ dạy học. Đảm bảo được các nhiệm vụ Thiết kế, mô phỏng hệ thống cơ khí, mạch điện, in 3D;
- Có kết nối LAN, Wifi và Bluetooth.</t>
    </r>
  </si>
  <si>
    <r>
      <rPr>
        <b/>
        <sz val="12"/>
        <rFont val="Times New Roman"/>
        <family val="1"/>
      </rPr>
      <t>Màn hình hiển thị:</t>
    </r>
    <r>
      <rPr>
        <sz val="12"/>
        <rFont val="Times New Roman"/>
        <family val="1"/>
      </rPr>
      <t xml:space="preserve">
- Loại thông dụng, màn hình tối thiểu 50 inch, Full HD;
- Có đủ cổng kết nối phù hợp;
- Có ngôn ngữ hiển thị Tiếng Việt;
- Sử dụng điện AC 90-220V/50Hz;
- Điều khiển từ xa.</t>
    </r>
  </si>
  <si>
    <r>
      <rPr>
        <b/>
        <sz val="12"/>
        <rFont val="Times New Roman"/>
        <family val="1"/>
      </rPr>
      <t>Máy tính xách tay:</t>
    </r>
    <r>
      <rPr>
        <sz val="12"/>
        <rFont val="Times New Roman"/>
        <family val="1"/>
      </rPr>
      <t xml:space="preserve">
- Loại thông dụng, tối thiểu phải cài đặt được các phần mềm phục vụ dạy học;
- Có kết nối LAN, Wifi và Bluetooth.</t>
    </r>
  </si>
  <si>
    <t>Thông số kỹ thuật, cấu hình máy móc Thông số kỹ thuật/ Cấu hình tối thiểu (Theo Văn bản số 791/SGDĐT-GDPT ngày 15/3/2024; 1022/SGDĐT-GDPT ngày 04/4/2024 của Sở Giáo dục và Đào tạo)</t>
  </si>
  <si>
    <r>
      <t xml:space="preserve">-  Công suất ra </t>
    </r>
    <r>
      <rPr>
        <sz val="12"/>
        <rFont val="Aptos Narrow"/>
        <family val="2"/>
      </rPr>
      <t>≥</t>
    </r>
    <r>
      <rPr>
        <sz val="12"/>
        <rFont val="Times New Roman"/>
        <family val="1"/>
      </rPr>
      <t>15W; Công suất tối đa ≥23W;
- Thời gian sử dụng pin: ≥ 9 giờ; 
- Phạm vi nghe rõ: ≥ 300m; 
-  Có Âm còi báo.</t>
    </r>
  </si>
  <si>
    <r>
      <rPr>
        <b/>
        <sz val="12"/>
        <rFont val="Times New Roman"/>
        <family val="1"/>
      </rPr>
      <t>Màn hình hiển thị:</t>
    </r>
    <r>
      <rPr>
        <sz val="12"/>
        <rFont val="Times New Roman"/>
        <family val="1"/>
      </rPr>
      <t xml:space="preserve">
- Loại thông dụng, màn hình tối thiểu 50 inch, Full HD;
- Có đủ cổng kết nối phù hợp;
- Có ngôn ngữ hiển thị Tiếng Việt;
- Điều khiển từ xa;
- Nguồn điện AC 90V-220V/50Hz.</t>
    </r>
  </si>
  <si>
    <r>
      <t xml:space="preserve">- Zoom quang hoc: </t>
    </r>
    <r>
      <rPr>
        <sz val="12"/>
        <rFont val="Aptos Narrow"/>
        <family val="2"/>
      </rPr>
      <t>≥</t>
    </r>
    <r>
      <rPr>
        <sz val="12"/>
        <rFont val="Times New Roman"/>
        <family val="1"/>
      </rPr>
      <t xml:space="preserve">10X
- Fous: Auto/Điều chỉnh 
- Công nghệ chiếu sáng: LED 
- Cảm biến ảnh: </t>
    </r>
    <r>
      <rPr>
        <sz val="12"/>
        <rFont val="Aptos Narrow"/>
        <family val="2"/>
      </rPr>
      <t>≥</t>
    </r>
    <r>
      <rPr>
        <sz val="12"/>
        <rFont val="Times New Roman"/>
        <family val="1"/>
      </rPr>
      <t xml:space="preserve"> 8 Mega Pixels 
- Độ phân giải: FullHD hoặc cao hơn
- Tốc độ khung hình: </t>
    </r>
    <r>
      <rPr>
        <sz val="12"/>
        <rFont val="Aptos Narrow"/>
        <family val="2"/>
      </rPr>
      <t>≥</t>
    </r>
    <r>
      <rPr>
        <sz val="12"/>
        <rFont val="Times New Roman"/>
        <family val="1"/>
      </rPr>
      <t xml:space="preserve"> 30fps
- Cổng kết nối: Tối thiểu có các cổng: VGA x 01, HDMI/DP/DVI x 01, USB x 01, Power Jack x 01; 
- Hỗ trợ thẻ nhớ ngoài: Tối đa </t>
    </r>
    <r>
      <rPr>
        <sz val="12"/>
        <rFont val="Aptos Narrow"/>
        <family val="2"/>
      </rPr>
      <t>≥</t>
    </r>
    <r>
      <rPr>
        <sz val="12"/>
        <rFont val="Times New Roman"/>
        <family val="1"/>
      </rPr>
      <t xml:space="preserve"> 32GB; Nguồn điện: DC 5V, 100-240V, 50-60Hz.</t>
    </r>
  </si>
  <si>
    <r>
      <t xml:space="preserve">- Độ phân giải tối thiểu: 600x600dpi. 
- Tốc độ in tối thiểu: 25trang/phút.
- In 2 mặt tự động: Có
- Tự động đảo mặt: Có
- Khổ giấy: A4, A5, A6, Legal
- Bộ nhớ: </t>
    </r>
    <r>
      <rPr>
        <sz val="12"/>
        <rFont val="Aptos Narrow"/>
        <family val="2"/>
      </rPr>
      <t>≥</t>
    </r>
    <r>
      <rPr>
        <sz val="12"/>
        <rFont val="Times New Roman"/>
        <family val="1"/>
      </rPr>
      <t xml:space="preserve"> 8MB
- Cổng kết nối: Tối thiểu có USB</t>
    </r>
  </si>
  <si>
    <r>
      <rPr>
        <b/>
        <sz val="12"/>
        <rFont val="Times New Roman"/>
        <family val="1"/>
      </rPr>
      <t>2. Máy quay:</t>
    </r>
    <r>
      <rPr>
        <sz val="12"/>
        <rFont val="Times New Roman"/>
        <family val="1"/>
      </rPr>
      <t xml:space="preserve">
- Độ phân giải: ≥9MP
- Chất lượng quay: FullHD hoặc cao hơn
- Tốc độ khung hình: ≥ 50fps
- Cảm biến hình ảnh: CMOS hoặc tương đương
- Zoom quang học: ≥30x
- Zoom kỹ thuật số: ≥30x
- Màn hình LCD: ≥2,7 inch
- Bộ nhớ trong: ≥8GB
- Chống rung quang học: Có
- Hỗ trợ thẻ nhớ: tối thiểu có SD/ SDHC</t>
    </r>
  </si>
  <si>
    <r>
      <t xml:space="preserve">- Trọng lượng cân tối đa: ≥5kg;
- Màn hình hiển thị: LCD 
- Mặt kính cường lực: </t>
    </r>
    <r>
      <rPr>
        <sz val="12"/>
        <rFont val="Aptos Narrow"/>
        <family val="2"/>
      </rPr>
      <t>≥</t>
    </r>
    <r>
      <rPr>
        <sz val="12"/>
        <rFont val="Times New Roman"/>
        <family val="1"/>
      </rPr>
      <t>5mm
- Sử dụng pin: có</t>
    </r>
  </si>
  <si>
    <r>
      <t>- Khoảng đo nhiệt độ cơ thể: 34°C - 42°C (</t>
    </r>
    <r>
      <rPr>
        <sz val="12"/>
        <rFont val="Aptos Narrow"/>
        <family val="2"/>
      </rPr>
      <t>±</t>
    </r>
    <r>
      <rPr>
        <sz val="12"/>
        <rFont val="Times New Roman"/>
        <family val="1"/>
      </rPr>
      <t>5%);
- Cấp chính xác: ±0,1°C;
- Sử dụng pin: Có
- Màn hình hiển thị: LCD</t>
    </r>
  </si>
  <si>
    <r>
      <t xml:space="preserve">Bộ thiết bị vẽ bảng gồm:
- 01 ê ke có kích thước các cạnh (300x400x500)mm;
- 01 chiếc compa dài 400mm với đầu được thiết kế thuận lợi khi vẽ trên bảng bằng phấn, bút dạ, một đầu thuận lợi cho việc cố định trên mặt bảng;
- 01 thước đo góc đường kính 300mm, có hai đường chia độ, khuyết ở giữa.
</t>
    </r>
    <r>
      <rPr>
        <i/>
        <sz val="12"/>
        <rFont val="Times New Roman"/>
        <family val="1"/>
      </rPr>
      <t>Vật liệu: Tất cả các thiết bị được làm bằng nhựa/gỗ hoặc vật liệu có độ cứng tương đương, không cong vênh, màu sắc tươi sáng, an toàn với người sử dụng.</t>
    </r>
  </si>
  <si>
    <r>
      <t>Thiết bị dạy học ngoại ngữ thông dụng</t>
    </r>
    <r>
      <rPr>
        <sz val="12"/>
        <rFont val="Times New Roman"/>
        <family val="1"/>
      </rPr>
      <t xml:space="preserve"> (lựa chọn 1)</t>
    </r>
  </si>
  <si>
    <r>
      <t xml:space="preserve">Hệ thống thiết bị dạy học ngoại ngữ chuyên dụng </t>
    </r>
    <r>
      <rPr>
        <sz val="12"/>
        <rFont val="Times New Roman"/>
        <family val="1"/>
      </rPr>
      <t>(lựa chọn 2 - được trang bị và lắp đặt cho 01 phòng học Bộ môn Ngoại ngữ)</t>
    </r>
  </si>
  <si>
    <r>
      <t xml:space="preserve">- Nội dung: Thể hiện rõ các châu lục và các đại dương; Đường xích đạo;
 '- Hình dạng: Quả địa cầu có giá đỡ;
 '- Chất liệu: Nhựa cao cấp, không độc hại, an toàn cho sức khỏe;
 '- Kích thước: Đường kính 30cm;
 '- Tỷ lệ 1/42.474.000;
 '- Ngôn ngữ: tiếng Việt.
* Quả địa cầu </t>
    </r>
    <r>
      <rPr>
        <b/>
        <sz val="12"/>
        <rFont val="Times New Roman"/>
        <family val="1"/>
      </rPr>
      <t xml:space="preserve"> </t>
    </r>
    <r>
      <rPr>
        <sz val="12"/>
        <rFont val="Times New Roman"/>
        <family val="1"/>
      </rPr>
      <t>màu sắc được in rõ nét, bền bỉ với thời gian.</t>
    </r>
  </si>
  <si>
    <r>
      <t>- Bàn để máy tính dành cho 3 học sinh/bàn:
+ Kích thước: 1.500x500x630mm (</t>
    </r>
    <r>
      <rPr>
        <sz val="12"/>
        <rFont val="Aptos Narrow"/>
        <family val="2"/>
      </rPr>
      <t>±</t>
    </r>
    <r>
      <rPr>
        <sz val="12"/>
        <rFont val="Times New Roman"/>
        <family val="1"/>
      </rPr>
      <t>5%)
+ Mặt bàn và ngăn bàn làm bằng gỗ cao su ghép thanh AA dày 17mm, chắn bàn bằng gỗ cùng loại dày 9mm, tất cả được phủ bóng 2 mặt. Ngăn bàn có ray dùng để bàn phím. Bên dưới có kệ để CPU. 
+ Khung bàn bằng sắt hộp tráng kẽm 25x25mm, 20x20mm và 25x50xmm, Tất cả sơn tĩnh điện, tiếp xúc với sàn bằng 4 đế nhựa.
Ghế học sinh:
+ Ghế rời, không liền bàn. 
+ Số lượng ghế: 3 cái
+ Kích thước: 320x360x370/630mm (</t>
    </r>
    <r>
      <rPr>
        <sz val="12"/>
        <rFont val="Aptos Narrow"/>
        <family val="2"/>
      </rPr>
      <t>±</t>
    </r>
    <r>
      <rPr>
        <sz val="12"/>
        <rFont val="Times New Roman"/>
        <family val="1"/>
      </rPr>
      <t xml:space="preserve">5%);
+ Khung ghế làm bằng sắt vuông 25x25, được sơn tĩnh điện. Tiếp xúc với sàn bằng 4 đế nhựa.
+ Mặt ghế và tựa lưng được làm bằng gỗ cao su ghép, dày 17mm phủ PU 2 mặt.
</t>
    </r>
  </si>
  <si>
    <r>
      <t xml:space="preserve">- Tủ tối thiểu có 2 cánh mở sắt
- Có tối thiểu 3 đợt di động chia khoang dài để lưu trữ;
- Chất liệu bằng sắt sơn tĩnh điện hoặc vật liệu có độ bền tương đương;
- Cửa có khóa; 
- Kích thước tối thiểu: Rộng 1000 x Sâu 450 x Cao 1830 mm; dày  </t>
    </r>
    <r>
      <rPr>
        <sz val="12"/>
        <rFont val="Aptos Narrow"/>
        <family val="2"/>
      </rPr>
      <t>≥</t>
    </r>
    <r>
      <rPr>
        <sz val="12"/>
        <rFont val="Times New Roman"/>
        <family val="1"/>
      </rPr>
      <t>1,5mm</t>
    </r>
  </si>
  <si>
    <r>
      <t xml:space="preserve">- Độ phân giải tối thiểu: 600x600dpi. 
- Tốc độ in tối thiểu: 10trang/phút.
- In 2 mặt tự động: Có
- Tự động đảo mặt: Có
- Khổ giấy: A4, A5, A6, Legal
- Bộ nhớ: </t>
    </r>
    <r>
      <rPr>
        <sz val="12"/>
        <rFont val="Aptos Narrow"/>
        <family val="2"/>
      </rPr>
      <t>≥</t>
    </r>
    <r>
      <rPr>
        <sz val="12"/>
        <rFont val="Times New Roman"/>
        <family val="1"/>
      </rPr>
      <t xml:space="preserve"> 8MB
- Cổng kết nối: Tối thiểu có USB</t>
    </r>
  </si>
  <si>
    <r>
      <t xml:space="preserve">Ổ cứng di động: 
- Dung lượng: </t>
    </r>
    <r>
      <rPr>
        <sz val="12"/>
        <rFont val="Aptos Narrow"/>
        <family val="2"/>
      </rPr>
      <t>≥</t>
    </r>
    <r>
      <rPr>
        <sz val="12"/>
        <rFont val="Times New Roman"/>
        <family val="1"/>
      </rPr>
      <t>1Tb;
- Tốc độ quay: 7200rpm hoặc tương đương.
- Kích thước: 2.5 Inch hoặc nhỏ hơn;
- Chuẩn giao tiếp: USB3.0 hoặc cao hơn.</t>
    </r>
  </si>
  <si>
    <r>
      <t xml:space="preserve">- Công suất hút: ≥460W;
- Công nghệ hút xoáy Cyclonic hoặc tương đương;
- Dung tích hộp chứa bụi: </t>
    </r>
    <r>
      <rPr>
        <sz val="12"/>
        <rFont val="Aptos Narrow"/>
        <family val="2"/>
      </rPr>
      <t>≥</t>
    </r>
    <r>
      <rPr>
        <sz val="12"/>
        <rFont val="Times New Roman"/>
        <family val="1"/>
      </rPr>
      <t xml:space="preserve">1.6 lít
- Chức năng: Điều chỉnh sức hút bụi, dây điện có thể thu gọn, có Bánh xe.
- Phụ kiện: Các loại đầu hút: đầu hút khe, hút sàn.
</t>
    </r>
  </si>
  <si>
    <r>
      <t>Bằng nhựa hoặc gỗ, đường kính khoảng 30mm, dài 400mm</t>
    </r>
    <r>
      <rPr>
        <b/>
        <sz val="12"/>
        <rFont val="Times New Roman"/>
        <family val="1"/>
      </rPr>
      <t xml:space="preserve">, </t>
    </r>
    <r>
      <rPr>
        <sz val="12"/>
        <rFont val="Times New Roman"/>
        <family val="1"/>
      </rPr>
      <t>không cong vênh.</t>
    </r>
  </si>
  <si>
    <r>
      <t xml:space="preserve">THIẾT BỊ DẠY HỌC MÔN THỂ THAO TỰ CHỌN </t>
    </r>
    <r>
      <rPr>
        <i/>
        <sz val="12"/>
        <rFont val="Times New Roman"/>
        <family val="1"/>
      </rPr>
      <t>(Chỉ trang bị những dụng cụ/thiết bị tương ứng, phù hợp với môn thể thao được nhà trường lựa chọn)</t>
    </r>
  </si>
  <si>
    <r>
      <rPr>
        <b/>
        <sz val="12"/>
        <rFont val="Times New Roman"/>
        <family val="1"/>
      </rPr>
      <t>1. Bộ thí nghiệm tìm hiểu về phát điện sử dụng năng lượng nước chảy,</t>
    </r>
    <r>
      <rPr>
        <sz val="12"/>
        <rFont val="Times New Roman"/>
        <family val="1"/>
      </rPr>
      <t xml:space="preserve"> gồm:                                     
   - Tua - bin và hệ thống phát điện: Tua-bin có 8 cánh, một bánh răng kích thước Φ48mm, một trục kích thước Φ4mm và một bánh đai kích thước Φ70mm; Đế kèm gá đỡ buồng tua-bin, trên đế có gắn máy phát điện và đèn LED; Máy phát điện đủ làm sáng 1 đèn LED, bánh đai kích thước Φ10mm; Đai truyền bằng cao su nối 2 bánh đai; Buồng tua-bin kích thước 200mm, phía trên có ống đỡ phễu; Phễu để đổ nước.
- Khay chứa nước có dung tích 1,5lít, đỡ vừa đế tua-bin.
</t>
    </r>
    <r>
      <rPr>
        <b/>
        <sz val="12"/>
        <rFont val="Times New Roman"/>
        <family val="1"/>
      </rPr>
      <t xml:space="preserve">2. Bộ thí nghiệm tìm hiểu về phát điện sử dụng năng lượng Mặt Trời, </t>
    </r>
    <r>
      <rPr>
        <sz val="12"/>
        <rFont val="Times New Roman"/>
        <family val="1"/>
      </rPr>
      <t xml:space="preserve">Gồm: 
Một tấm pin Mặt Trời được gắn trên giá có giắc cắm để lấy điện ra và có thể quay theo mọi phía để đón ánh sáng. Một động cơ, trên trục có lắp một hình tròn bằng nhựa, bề mặt chia thành 3 phần đều nhau qua tâm mỗi phần sơn màu riêng biệt (đỏ, lục, lam) để quan sát. 
</t>
    </r>
    <r>
      <rPr>
        <i/>
        <sz val="12"/>
        <rFont val="Times New Roman"/>
        <family val="1"/>
      </rPr>
      <t>(dùng chung với môn Tin học và Công nghệ)</t>
    </r>
    <r>
      <rPr>
        <sz val="12"/>
        <rFont val="Times New Roman"/>
        <family val="1"/>
      </rPr>
      <t xml:space="preserve">
</t>
    </r>
    <r>
      <rPr>
        <b/>
        <sz val="12"/>
        <rFont val="Times New Roman"/>
        <family val="1"/>
      </rPr>
      <t>3. Bộ thí nghiệm tìm hiểu về phát điện sử dụng năng lượng gió.</t>
    </r>
    <r>
      <rPr>
        <sz val="12"/>
        <rFont val="Times New Roman"/>
        <family val="1"/>
      </rPr>
      <t xml:space="preserve"> Gồm:
 Một motor quạt gió gắn trên trục nhựa cao 30mm và đế nhựa, đường kính sải cánh khoảng 60mm. Một đèn LED                
</t>
    </r>
  </si>
  <si>
    <r>
      <rPr>
        <b/>
        <sz val="12"/>
        <rFont val="Times New Roman"/>
        <family val="1"/>
      </rPr>
      <t xml:space="preserve">1. Máy chiếu: </t>
    </r>
    <r>
      <rPr>
        <sz val="12"/>
        <rFont val="Times New Roman"/>
        <family val="1"/>
      </rPr>
      <t xml:space="preserve">
- Cổng kết nối: Tối thiểu có các cổng HDMI/Display port/DVI x 1, VGA, Composite, Audio, USB x1.
- Cường độ sáng: tối thiểu 3.500 Ansilumens; 
- Độ phân giải tối thiểu XGA; 
- Kích cỡ khi chiếu lên màn hình tối thiểu 100 inch; 
- Độ tương phản: 15000:1
- Công suất bóng đèn: ≤ 230W
- Tuổi thọ bóng đèn: ≥ 15.000 giờ
- Zoom quang: ≥ 1,1x;
- Điều khiển từ xa: Có; 
- Loa: ≥10W
- Kèm theo màn chiếu và thiết bị điều khiển (nếu có). </t>
    </r>
    <r>
      <rPr>
        <b/>
        <sz val="10"/>
        <rFont val="Times New Roman"/>
        <family val="1"/>
      </rPr>
      <t/>
    </r>
  </si>
  <si>
    <r>
      <rPr>
        <b/>
        <sz val="12"/>
        <rFont val="Times New Roman"/>
        <family val="1"/>
      </rPr>
      <t xml:space="preserve">2. Màn hình hiển thị: </t>
    </r>
    <r>
      <rPr>
        <sz val="12"/>
        <rFont val="Times New Roman"/>
        <family val="1"/>
      </rPr>
      <t xml:space="preserve">
- Kích thước: ≥ 50 inch, 
- Độ phân giải: Full HD hoặc cao hơn;
- Cổng kết nối: Tối thiểu có các cổng HDMI/Display port/DVI x 1, Composite x1, Audio x1, USB x2, RS232/RJ45 x1
- Độ tương phản: 5000:1
- Độ sáng: ≥ 300cd/m2
- Tần số quét: ≥ 70Hz;
- Loa: ≥20W    
- Có ngôn ngữ hiển thị Tiếng Việt; 
- Sử dụng điện AC 90-220V/50Hz; 
- Điều khiển từ xa: Có.</t>
    </r>
  </si>
  <si>
    <r>
      <t>Máy chiếu</t>
    </r>
    <r>
      <rPr>
        <i/>
        <sz val="12"/>
        <rFont val="Times New Roman"/>
        <family val="1"/>
      </rPr>
      <t xml:space="preserve"> </t>
    </r>
  </si>
  <si>
    <r>
      <t>*</t>
    </r>
    <r>
      <rPr>
        <b/>
        <sz val="12"/>
        <rFont val="Times New Roman"/>
        <family val="1"/>
      </rPr>
      <t xml:space="preserve"> Máy ảnh:</t>
    </r>
    <r>
      <rPr>
        <sz val="12"/>
        <rFont val="Times New Roman"/>
        <family val="1"/>
      </rPr>
      <t xml:space="preserve">
- Độ phân giải: 15MP
- Cảm biến hình ảnh: CMOS hoặc tương đương
- Zoom quang học: 30x
- Zoom kỹ thuật số: 30x
- Màn hình LCD: 2,7 inch
- Tự động lấy nét: Có
- Thẻ nhớ 8GB
- Hỗ trợ thẻ nhớ:  SD/ SDHC
- Đèn flash: Tích hợp
</t>
    </r>
    <r>
      <rPr>
        <b/>
        <sz val="10"/>
        <rFont val="Times New Roman"/>
        <family val="1"/>
      </rPr>
      <t/>
    </r>
  </si>
  <si>
    <r>
      <rPr>
        <b/>
        <sz val="12"/>
        <rFont val="Times New Roman"/>
        <family val="1"/>
      </rPr>
      <t>* Máy quay:</t>
    </r>
    <r>
      <rPr>
        <sz val="12"/>
        <rFont val="Times New Roman"/>
        <family val="1"/>
      </rPr>
      <t xml:space="preserve">
- Độ phân giải: 9MP
- Chất lượng quay: FullHD
- Tốc độ khung hình: 50fps
- Cảm biến hình ảnh: CMOS hoặc tương đương
- Zoom quang học: 30x
- Zoom kỹ thuật số: 30x
- Màn hình LCD: 2,7 inch
- Bộ nhớ trong: 8GB
- Chống rung quang học: Có
- Hỗ trợ thẻ nhớ:  SD/ SDHC</t>
    </r>
  </si>
  <si>
    <r>
      <rPr>
        <b/>
        <sz val="12"/>
        <rFont val="Times New Roman"/>
        <family val="1"/>
      </rPr>
      <t xml:space="preserve">Thiết bị dạy học ngoại ngữ thông dụng (lựa chọn 1): </t>
    </r>
    <r>
      <rPr>
        <i/>
        <sz val="12"/>
        <rFont val="Times New Roman"/>
        <family val="1"/>
      </rPr>
      <t>Căn cứ vào điều kiện cụ thể của từng trường, có thể lựa chọn một/hoặc một số thiết bị sau đây để trang bị cho giáo viên dạy môn ngoại ngữ hoặc lắp đặt trong phòng học bộ môn ngoại ngữ</t>
    </r>
  </si>
  <si>
    <r>
      <rPr>
        <b/>
        <sz val="12"/>
        <rFont val="Times New Roman"/>
        <family val="1"/>
      </rPr>
      <t xml:space="preserve">Hệ thống thiết bị dạy học ngoại ngữ chuyên dụng (lựa chọn 2): </t>
    </r>
    <r>
      <rPr>
        <i/>
        <sz val="12"/>
        <rFont val="Times New Roman"/>
        <family val="1"/>
      </rPr>
      <t>Được trang bị và lắp đặt trong 01 phòng học bộ môn ngoại ngữ</t>
    </r>
  </si>
  <si>
    <r>
      <rPr>
        <b/>
        <sz val="12"/>
        <rFont val="Times New Roman"/>
        <family val="1"/>
      </rPr>
      <t xml:space="preserve">Máy chiếu: </t>
    </r>
    <r>
      <rPr>
        <sz val="12"/>
        <rFont val="Times New Roman"/>
        <family val="1"/>
      </rPr>
      <t xml:space="preserve">
Công nghệ hiển thị: DLP® 0.55" DMD
Cường độ sáng: tối thiểu 3500 Lumens; Độ phân giải thực: XGA (1024x768)
Hỗ trợ độ phân giải tối đa: WUXGA (1920x1200); Độ tương phản: 30.000 : 1; Công suất bóng đèn: 203W; Tuổi thọ bóng đèn: 15.000 giờ; Khoảng cách trình chiếu: Từ 1.2m đến 12.0m; Zoom Optical: 1.1X; Zoom Digital: 0.8X - 2.0X; Loa gắn trong: 10W x 1; Cổng kết nối vào: VGA x 1, HDMI x 2, S-Video  x 1, 3.5mm Audio x 1; Cổng kết nối ra: VGA x 1, 3.5mm Audio x 1; Cổng kết nối khác: RS232 x 1, USB TypeA x 1; 
- Kích cỡ khi chiếu lên màn hình tối thiểu 100 inch;
- Điều khiển từ xa;
- Kèm theo màn chiếu và thiết bị điều khiển (nếu có).
</t>
    </r>
    <r>
      <rPr>
        <b/>
        <sz val="10"/>
        <rFont val="Times New Roman"/>
        <family val="1"/>
      </rPr>
      <t/>
    </r>
  </si>
  <si>
    <r>
      <rPr>
        <b/>
        <sz val="12"/>
        <rFont val="Times New Roman"/>
        <family val="1"/>
      </rPr>
      <t>Màn hình hiển thị:</t>
    </r>
    <r>
      <rPr>
        <sz val="12"/>
        <rFont val="Times New Roman"/>
        <family val="1"/>
      </rPr>
      <t xml:space="preserve">
- Loại thông dụng, màn hình tối thiểu 50 inch, Full HD;
- Có đủ cổng kết nối phù hợp;
- Có ngôn ngữ hiển thị Tiếng Việt;
- Điều khiển từ xa;
- Nguồn điện AC 90V-220V/50Hz. Tích hợp trên thân máy phím tắt menu trợ giúp người sử dụng khi không có tín hiệu đầu vào,chuẩn đoán sự cố giúp người sử dụng xử lý nhanh nhất các tình huống tại chỗ: Khi không có hình ảnh xuất hiện trên màn hình máy chiếu sẽ có chỉ dẫn người dùng kiểm tra: Máy chiếu sẽ hiển thị thông báo về dây cáp và nguồn kết nối, Máy chiếu sẽ hiển thị thông báo về đảm bảo tất cả các chân của đầu nối không bị cong hoặc gãy; Máy chiếu sẽ hiển thị thông báo tính năng Mute AV của AV không được bật;  Máy chiếu sẽ hiển thị thông báo chỉ dẫn các phím nóng kết nố. Ngôn ngữ: 27 ngôn ngữ trong đó có Tiếng Việt dễ dàng cho người sử dụng.
Phụ kiện theo kèm: Dây nguồn x 1, Cáp VGA 1,8m x1, Pin+ điều khiển</t>
    </r>
  </si>
  <si>
    <r>
      <t xml:space="preserve">Thiết bị dạy cho giáo viên </t>
    </r>
    <r>
      <rPr>
        <i/>
        <sz val="12"/>
        <rFont val="Times New Roman"/>
        <family val="1"/>
      </rPr>
      <t>(Hỗ trợ giáo viên thực hiện dạy học ngoại ngữ).</t>
    </r>
  </si>
  <si>
    <r>
      <t xml:space="preserve">Có cấu hình tối thiểu cài đặt được các hệ điều hành và các phần mềm dạy học ngoại ngữ, thời điểm trang bị máy tính không quá 2 năm so với thời điểm sản xuất'.
</t>
    </r>
    <r>
      <rPr>
        <b/>
        <sz val="12"/>
        <rFont val="Times New Roman"/>
        <family val="1"/>
      </rPr>
      <t xml:space="preserve">(*) Máy tính xách tay: </t>
    </r>
    <r>
      <rPr>
        <sz val="12"/>
        <rFont val="Times New Roman"/>
        <family val="1"/>
      </rPr>
      <t xml:space="preserve">
Bộ vi xử lý: Core™ i5-12400 (bộ nhớ đệm 12M Cache, 2.50 GHz)
Bộ nhớ (Ram): 8GB Bus 2666Mhz (4 x DIMM up to 128GB)
VGA: Onboard hoặc card rời
Đồ họa: Intel® UHD Graphics hoặc tương đương
Ổ cứng: SSD 240GB M2 PCIe
Âm thanh: Realtek®  High Definition Audio hoặc tương đương
Giao tiếp mạng: wifi 802.11a, Bluetooh 5.0 
Cổng kết nối: 1 x HDMI/Display port/DVI x1, 1 x USB3.0, 1x USB2.0, 1 x Jack 3.5 mm
Màn hình:14inch full HD trở lên, IPS, 250 nits</t>
    </r>
  </si>
  <si>
    <r>
      <rPr>
        <b/>
        <sz val="12"/>
        <rFont val="Times New Roman"/>
        <family val="1"/>
      </rPr>
      <t>Máy tính để bàn:</t>
    </r>
    <r>
      <rPr>
        <sz val="12"/>
        <rFont val="Times New Roman"/>
        <family val="1"/>
      </rPr>
      <t xml:space="preserve">
- Chip CPU: Intel® Core™ i5-12400 (bộ nhớ đệm 18M Cache, 2.50 GHz)
- Ổ cứng: tối thiểu SSD 256GB; Chuẩn kết nối ổ cứng: 4 x Hỗ trợ khe cắm HDD SATA, 2 x Đầu nối M.2 cho bộ nhớ, 2 x Hỗ trợ khe M.2 PCIe 3.0 x 1, 1 x Đầu nối M.2 cho WiFi, 1 x Hỗ trợ khe cắm SSD M.2 PCIe 4.0 x 16 
- Ram: 16GB DDR4-2666MHz
- VGA: Onboard hoặc , Intel HD Graphics;
- Cổng kết nối - Mặt sau: 2 x USB 3.2; 1 x LAN (RJ45);
1 x HDMI; 1 x Microphone; 1 x Line-in; 1 x Display port
1 x VGA (D-sub); 1 x Line-out; 2 x USB 2.0; 2 x PS2 
- Cổng kết nối - Mặt trước: 1 x Headphone; 1 x Microphone; 2 x USB 3.2; 2 x USB 2.0
- Cài đặt được Hệ điều hành: Windows 10 home trở lên.
- Màn hình: tối thiểu 19.5-inch P204V-5RD66AA - TN 1600x900; 200cd/m 2; 5ms; 16W; D-sub+ HDMI, Cáp VGA;
- Bàn phím: Chuẩn bàn phím: Full size; Tần số phản hồi USB: USB; Switch: Rubber.
- Chuột: Cảm biến: Quang học; Số lượng nút: 3 nút; Tính năng cuộn: Từng dòng; Bánh xe cuộn: Quang học; Chất liệu: 72% nhựa tái chế; Kiểu dáng: Thuận cả 2 tay
- Webcam: USB2.0, MIC, HD 720p
- Tai nghe tối thiểu: Micro 100Hz-16KHz; 2*3.5mm; dây 2.35m                                                   </t>
    </r>
    <r>
      <rPr>
        <b/>
        <sz val="10"/>
        <rFont val="Times New Roman"/>
        <family val="1"/>
      </rPr>
      <t/>
    </r>
  </si>
  <si>
    <r>
      <t>Bản đồ bầu trời sao phía bắc, kích thước (1020x720) mm, dung sai 10mm, in offset 4 màu trên giấy couche có định lượng 200g/m</t>
    </r>
    <r>
      <rPr>
        <vertAlign val="superscript"/>
        <sz val="12"/>
        <rFont val="Times New Roman"/>
        <family val="1"/>
      </rPr>
      <t>2</t>
    </r>
    <r>
      <rPr>
        <sz val="12"/>
        <rFont val="Times New Roman"/>
        <family val="1"/>
      </rPr>
      <t>, cán láng OPP mờ; compa; thước đo góc. Hoặc sử dụng phần mềm cho phép: xác định được vị trí của các chòm sao Gấu lớn, Gấu nhỏ, Thiên Hậu và sao Bắc Cực trên nền trời sao.
Phần mềm sử dụng được trên máy tính cả khi không kết nối Internet.</t>
    </r>
  </si>
  <si>
    <r>
      <t xml:space="preserve">Video mô tả được một số ứng dụng của tụ điện trong cuộc sống. </t>
    </r>
    <r>
      <rPr>
        <sz val="12"/>
        <color rgb="FFFF0000"/>
        <rFont val="Times New Roman"/>
        <family val="1"/>
      </rPr>
      <t>Video có thời lượng không quá 3 phút, độ phân giải HD (tối thiểu 1280x720), hình ảnh và âm thanh rõ nét, có thuyết minh (hoặc phụ đề) tiếng Việt</t>
    </r>
    <r>
      <rPr>
        <sz val="12"/>
        <rFont val="Times New Roman"/>
        <family val="1"/>
      </rPr>
      <t>. Hoặc sử dụng Phần mềm cho phép: quan sát cấu tạo của tụ điện; thao tác thu phóng, hiển thị chú thích; cho phép đọc thông số của tụ điện thông qua màu sắc trên tụ; Phần mềm sử dụng được trên máy tính cả khi không kết nối Internet.</t>
    </r>
  </si>
  <si>
    <r>
      <rPr>
        <sz val="12"/>
        <rFont val="Times New Roman"/>
        <family val="1"/>
      </rPr>
      <t xml:space="preserve">- Công suất cất nước 4 lít/h.
- Chất lượng nước đầu ra: Độ pH: 5.5-6.5; Độ dẫn điện: &lt; 2.5µS/cm.
- Có chế độ tự ngắt khi quá nhiệt hoặc mất nguồn nước vào.
- Máy được thiết kế để trên bàn thí nghiệm hoặc treo tường.
- Giá đỡ/Hộp bảo vệ bằng kim loại có sơn tĩnh điện chống gỉ sét.
- Nguồn điện: 220V/240V-50Hz-3kW
- 01 can nhựa trắng chứa nước cất, thể tích 301
</t>
    </r>
    <r>
      <rPr>
        <b/>
        <sz val="12"/>
        <rFont val="Times New Roman"/>
        <family val="1"/>
      </rPr>
      <t>'</t>
    </r>
    <r>
      <rPr>
        <sz val="12"/>
        <rFont val="Times New Roman"/>
        <family val="1"/>
      </rPr>
      <t>- Hàng phải có nơi sản xuất, mã hàng hóa, nguồn gốc xuất xứ . 
'- Phải có bảo hành 2 năm
'- Phải có người  lắp đặt và hướng dẫn sử dụng.</t>
    </r>
  </si>
  <si>
    <r>
      <rPr>
        <sz val="12"/>
        <rFont val="Times New Roman"/>
        <family val="1"/>
      </rPr>
      <t>-Cân kỹ thuật, độ chính xác đến 0,01g. Khả năng cân tối đa 240g.</t>
    </r>
    <r>
      <rPr>
        <b/>
        <sz val="12"/>
        <rFont val="Times New Roman"/>
        <family val="1"/>
      </rPr>
      <t xml:space="preserve">
'</t>
    </r>
    <r>
      <rPr>
        <sz val="12"/>
        <rFont val="Times New Roman"/>
        <family val="1"/>
      </rPr>
      <t>- Hàng phải có nơi sản xuất, mã hàng hóa, nguồn gốc xuất xứ . 
'- Phải có bảo hành 2 năm
'- Phải có hướng dẫn lắp đặt và sử dụng.</t>
    </r>
  </si>
  <si>
    <r>
      <rPr>
        <sz val="12"/>
        <rFont val="Times New Roman"/>
        <family val="1"/>
      </rPr>
      <t xml:space="preserve">- Đảm bảo 5 hệ thống chính:
+ Thân tủ chính. Gồm cấu trúc bên trong: Thép không gỉ 304; Tấm Phenonic HPL chống hoá chất; cấu trúc bên ngoài: Thép mạ kẽm phủ sơn tĩnh điện.
Cửa sổ phía trước: Kính trắng cường lực dày tối thiểu 5mm; thay đổi tùy chỉnh chiều cao.
Mặt bàn làm việc: vật liệu kháng hóa chất, cao 800mm.
+ Quạt hút (đặt trên đỉnh tủ). Động cơ quạt hút loại chuyên dụng cho hút hoá chất. Độ ồn và rung động tự do thấp: 56-60dBA
+ Đèn chiếu sáng
+ Hệ thống nước (chậu rửa, vòi cấp xả nước, bộ xả đáy) bằng vật liệu tổng hợp chịu hóa chất 
+ Bộ phận lọc không khí: có carbon hoạt tính.
- Kích thước hộp tủ phù hợp với diện tích phòng học bộ môn theo quy chuẩn:
+ Dài: 1200-1500mm 
+ Rộng: 800-1200mm
+ Cao: 1800-2200mm (chưa bao gồm đường ống khí thải)
- Nguồn điện: 220/240V/ 50-60Hz, một pha
</t>
    </r>
    <r>
      <rPr>
        <b/>
        <sz val="12"/>
        <rFont val="Times New Roman"/>
        <family val="1"/>
      </rPr>
      <t>'</t>
    </r>
    <r>
      <rPr>
        <sz val="12"/>
        <rFont val="Times New Roman"/>
        <family val="1"/>
      </rPr>
      <t>- Hàng phải có nơi sản xuất, mã hàng hóa, nguồn gốc xuất xứ . 
'- Phải có bảo hành 2 năm
'- Phải có người  lắp đặt và hướng dẫn sử dụng.</t>
    </r>
  </si>
  <si>
    <r>
      <rPr>
        <sz val="12"/>
        <rFont val="Times New Roman"/>
        <family val="1"/>
      </rPr>
      <t xml:space="preserve">Kích thước:
+ Dài: 1000- 1500mm 
+ Rộng: 500 - 550mm 
+ Cao: 1600- 1800mm
- Vật liệu: bền, kháng hóa chất;
- Có quạt hút xử lý khí thải bằng than hoạt tính, có thể thay đổi tốc độ quạt;
- Số cánh cửa: 2-4 cửa độc lập.
</t>
    </r>
    <r>
      <rPr>
        <b/>
        <sz val="12"/>
        <rFont val="Times New Roman"/>
        <family val="1"/>
      </rPr>
      <t>'</t>
    </r>
    <r>
      <rPr>
        <sz val="12"/>
        <rFont val="Times New Roman"/>
        <family val="1"/>
      </rPr>
      <t>- Hàng phải có nơi sản xuất, mã hàng hóa, nguồn gốc xuất xứ tin cậy. 
'- Bằng thép sơn tĩnh điện có độ dầy 1,2 - 1,4 mm, bề mặt sơn phẳng, min, không mùi, không ô nhiễm và có bảo hành 12 tháng
'- Phải có người hướng dẫn lắp đặt và sử dụng.</t>
    </r>
  </si>
  <si>
    <r>
      <rPr>
        <sz val="12"/>
        <rFont val="Times New Roman"/>
        <family val="1"/>
      </rPr>
      <t xml:space="preserve">Máy chiếu:
Loại thông dụng.
- Có đủ cổng kết nối phù hợp.
- Cường độ sáng tối thiểu 3.500 Ansilumens.
- Độ phân giải tối thiểu XGA
- Kích cỡ khi chiếu lên màn hình tối thiểu 100 inch
- Điều khiển từ xa
- Kèm theo màn chiếu và thiết bị điều khiển .
</t>
    </r>
  </si>
  <si>
    <r>
      <rPr>
        <sz val="12"/>
        <rFont val="Times New Roman"/>
        <family val="1"/>
      </rPr>
      <t xml:space="preserve">- Loại thông dụng, tối thiểu phải cài đặt được các phần mềm phục vụ dạy học
- Có kết nối LAN, Wifi và Bluetooth.
</t>
    </r>
    <r>
      <rPr>
        <b/>
        <sz val="12"/>
        <rFont val="Times New Roman"/>
        <family val="1"/>
      </rPr>
      <t>'</t>
    </r>
    <r>
      <rPr>
        <sz val="12"/>
        <rFont val="Times New Roman"/>
        <family val="1"/>
      </rPr>
      <t>- Hàng phải có nơi sản xuất, mã hàng hóa, nguồn gốc xuất xứ . 
'- Phải có bảo hành 3 năm
'- Phải có đầy đủ cổng kết nối phù hợp.</t>
    </r>
  </si>
  <si>
    <r>
      <rPr>
        <sz val="12"/>
        <rFont val="Times New Roman"/>
        <family val="1"/>
      </rPr>
      <t xml:space="preserve">Bộ học liệu điện tử, mô phỏng môn Hóa học được xây dựng theo Chương trình môn Hóa học cấp THPT (CTGDPT 2018), có hệ thống học liệu điện tử (mô phỏng 3D, hình ảnh, sơ đồ, video, các câu hỏi, đề kiểm tra,) đi kèm và được tổ chức, quản lý thành hệ thống thư viện điện tử, thuận lợi cho tra cứu và sử dụng. Bộ học liệu sử dụng được trên PC trong môi trường không kết nối internet. Phải đảm bảo tối thiểu các nhóm chức năng:
- Nhóm chức năng hỗ trợ giảng dạy: soạn giáo án điện tử; hướng dẫn chuẩn bị bài giảng điện tử; học liệu điện tử (hình ảnh, sơ đồ, âm thanh, video...); chỉnh sửa học liệu (cắt video);
- Nhóm chức năng mô phỏng và tương tác 3D: Điều hướng thay đổi trực tiếp góc nhìn theo ý muốn (xoay 360 độ, phóng to, thu nhỏ); quan sát và hiện thị thông tin cụ thể của các lớp khác nhau trong một mô hình, lựa chọn tách lớp một phần nội dung bất kỳ; tích hợp mô hình 3D vào bài giảng. Đảm bảo tối thiểu các mô hình: cấu tạo nguyên tử (theo mô hình Rutherford), liên kết hóa học, cấu trúc phân tử của methane, ethane, ethylene, acetylene, benzene, methanol, ethanol, phenol, methanal, ethanal, acetic acid, ester, glucose, Fructose, saccharose, maltose, tinh bột, cellulose, methylamine, aniline, amino acid, protein, cấu tạo của pin điện và bình điện phân.
- Nhóm chức năng hỗ trợ công tác kiểm tra đánh giá: hướng dẫn, chuẩn bị các bài tập; đề kiểm tra.
</t>
    </r>
    <r>
      <rPr>
        <b/>
        <sz val="12"/>
        <rFont val="Times New Roman"/>
        <family val="1"/>
      </rPr>
      <t>'</t>
    </r>
    <r>
      <rPr>
        <sz val="12"/>
        <rFont val="Times New Roman"/>
        <family val="1"/>
      </rPr>
      <t>- Hàng phải có nơi sản xuất, mã hàng hóa, nguồn gốc xuất xứ . 
'- Phải có bảo hành 2 năm
'- Phải có người hướng dẫn  sử dụng.
'- Chức năng tương tác giữa giáo viên và học sinh
'- Chức năng hỗ trợ công tác đánh giá.
- Có hệ thống tự động hóa cái đặt, chỉ cần nhần chuột một lần duy nhất để cài đặt.</t>
    </r>
  </si>
  <si>
    <r>
      <rPr>
        <sz val="12"/>
        <rFont val="Times New Roman"/>
        <family val="1"/>
      </rPr>
      <t xml:space="preserve">- Bộ thu thập dữ liệu: sử dụng để thu thập, hiển thị, xử lý và lưu trữ kết quả của các cảm biến. Có các cổng kết nối với các cảm biến và các cổng USB, SD để xuất dữ liệu. Được tích hợp màn hình màu cảm ứng để trực tiếp hiển thị kết quả từ các cảm biến. Phần mềm tự động nhận dạng và hiển thị tên, loại cảm biến, Có thể kết nối với máy tính lưu trữ, phân tích và trình chiếu dữ liệu. Thiết bị có thể sử dụng nguồn điện hoặc pin, ở chế độ sử dụng pin, thời lượng phải đủ để thực hiện các bài thí nghiệm.
- Cảm biến đo Nhiệt độ (Thang đo tối thiểu từ -20°C tới 110°C, độ phân giải tối thiểu ±0,1 °C.
- Cảm biến đo Áp suất khí (Thang đo: 0 đến 250kPa, độ phân giải tối thiểu ±0,3kPa).
- Cảm biến đo Độ pH (Thang đo 0-14pH, độ phân giải ±0,01pH)
- Cảm biến điện thế (Thang đo: ±6V, độ phân giải tối thiểu 0,01V).
- Cảm biến dòng điện (Thang đo: ±1A, độ phân giải tối thiểu ±1mA).
- Cảm biến đo độ dẫn điện (Thang đo: 0-20.000µS/cm, độ phân giải tối thiểu ±1%).
</t>
    </r>
    <r>
      <rPr>
        <b/>
        <sz val="12"/>
        <rFont val="Times New Roman"/>
        <family val="1"/>
      </rPr>
      <t>'</t>
    </r>
    <r>
      <rPr>
        <sz val="12"/>
        <rFont val="Times New Roman"/>
        <family val="1"/>
      </rPr>
      <t>- Hàng phải có nơi sản xuất, mã hàng hóa, nguồn gốc xuất xứ . 
'- Phải có bảo hành 2 năm
'- Phải có người hướng dẫn lắp đặt và sử dụng.</t>
    </r>
  </si>
  <si>
    <r>
      <rPr>
        <sz val="12"/>
        <rFont val="Times New Roman"/>
        <family val="1"/>
      </rPr>
      <t>Dạng bảng dài 18 cột có đầy đủ các thông số cơ bản: STT, ký hiệu, tên gọi theo quy định, NTK TB, độ âm điện, cấu hình e hóa trị, có màu sắc phân biệt kim loại, phi kim và á kim, công thức tổng quát của oxide và hydroxide cao nhất;- Kích thước (1800xl200)mm dung sai 10mm, in offset 4 màu trên giấy couché có định lượng 200g/m2, cán láng OPP mờ.</t>
    </r>
    <r>
      <rPr>
        <b/>
        <sz val="12"/>
        <rFont val="Times New Roman"/>
        <family val="1"/>
      </rPr>
      <t xml:space="preserve">
'</t>
    </r>
    <r>
      <rPr>
        <sz val="12"/>
        <rFont val="Times New Roman"/>
        <family val="1"/>
      </rPr>
      <t>- Hàng phải có nơi sản xuất, mã hàng hóa, nguồn gốc xuất xứ tin cậy. 
'- Phải có bảo hành 2 năm</t>
    </r>
  </si>
  <si>
    <r>
      <rPr>
        <sz val="12"/>
        <rFont val="Times New Roman"/>
        <family val="1"/>
      </rPr>
      <t xml:space="preserve">Bộ video có nội dung gồm các thao tác cơ bản hướng dẫn thực hiện thí nghiệm hóa học ở trường phổ thông (các thao tác do con người thực hiện).
</t>
    </r>
    <r>
      <rPr>
        <b/>
        <sz val="12"/>
        <rFont val="Times New Roman"/>
        <family val="1"/>
      </rPr>
      <t>'</t>
    </r>
    <r>
      <rPr>
        <sz val="12"/>
        <rFont val="Times New Roman"/>
        <family val="1"/>
      </rPr>
      <t>- Hàng phải có nơi sản xuất, mã hàng hóa, nguồn gốc xuất xứ .
 '- Video/clip có thời lượng không quá 3 phút, độ phân giải full HD (1920x1080), hình ảnh và âm thanh rõ nét, có thuyết minh (hoặc phụ đề) bằng tiếng Việt.  
- Video/ clip phải được copy vào máy tính để phục vụ cho giáo viện giảng dạy môn hóa học</t>
    </r>
  </si>
  <si>
    <r>
      <rPr>
        <sz val="12"/>
        <rFont val="Times New Roman"/>
        <family val="1"/>
      </rPr>
      <t>Bộ mô phỏng 3D có nội dung gồm:- Cấu tạo nguyên tử (theo mô hình Rutherford), liên kết hóa học, cấu trúc phân tử của methane, ethane, ethylene, acetylene, benzene, methanol, ethanol, phenol, methanal, ethanal, acetic acid, ester , glucose, fructose, saccharose, maltose, tinh bột, cellulose, methylamine, aniline, amino acid, protein, cấu tạo của pin điện và bình điện phân;- Một số quá trình: Sự chuyển hóa của tinh bột trong cơ thể, sự tạo thành tinh bột trong cây xanh.</t>
    </r>
    <r>
      <rPr>
        <b/>
        <sz val="12"/>
        <rFont val="Times New Roman"/>
        <family val="1"/>
      </rPr>
      <t xml:space="preserve">
'</t>
    </r>
    <r>
      <rPr>
        <sz val="12"/>
        <rFont val="Times New Roman"/>
        <family val="1"/>
      </rPr>
      <t>- Hàng phải có nơi sản xuất, mã hàng hóa, nguồn gốc xuất xứ . 
- Video/clip có thời lượng không quá 3 phút, độ phân giải full HD (1920x1080), hình ảnh và âm thanh rõ nét, có thuyết minh (hoặc phụ đề) bằng tiếng Việt.  
- Video/ clip phải được copy vào máy tính để phục vụ cho giáo viện giảng dạy môn hóa học
'- Phải có người hướng dẫn sử dụng.</t>
    </r>
  </si>
  <si>
    <r>
      <t>Kích thước (3x</t>
    </r>
    <r>
      <rPr>
        <sz val="12"/>
        <color rgb="FFFF0000"/>
        <rFont val="Times New Roman"/>
        <family val="1"/>
      </rPr>
      <t>100x100</t>
    </r>
    <r>
      <rPr>
        <sz val="12"/>
        <rFont val="Times New Roman"/>
        <family val="1"/>
      </rPr>
      <t>)mm.</t>
    </r>
  </si>
  <si>
    <r>
      <rPr>
        <sz val="12"/>
        <color rgb="FFFF0000"/>
        <rFont val="Times New Roman"/>
        <family val="1"/>
      </rPr>
      <t xml:space="preserve">Kích thước (3x100x100)mm. </t>
    </r>
    <r>
      <rPr>
        <sz val="12"/>
        <rFont val="Times New Roman"/>
        <family val="1"/>
      </rPr>
      <t xml:space="preserve">
- Hàng phải có nơi sản xuất, mã hàng hóa, nguồn gốc xuất xứ . </t>
    </r>
  </si>
  <si>
    <r>
      <t xml:space="preserve">- 02 kẹp càng cua bằng nhựa bền, kích thước chiều dài 125mm, độ rộng càng cua 12mm;
- 02 burette 25mL (một cái màu trắng, một cái màu nâu), loại A, bằng thủy tinh trung tính, chịu nhiệt, đường kính 12mm, vạch chia có màu từ 0-25mL, có độ chia đến 0,05mL, khóa bằng nhựa Teflon;
- 02 pipet thẳng 10mL, loại A, bằng thủy tinh trung tính, chịu nhiệt, có chiều dài 360mm, độ chia </t>
    </r>
    <r>
      <rPr>
        <sz val="12"/>
        <color rgb="FFFF0000"/>
        <rFont val="Times New Roman"/>
        <family val="1"/>
      </rPr>
      <t>0,1mL</t>
    </r>
    <r>
      <rPr>
        <sz val="12"/>
        <rFont val="Times New Roman"/>
        <family val="1"/>
      </rPr>
      <t>;
- 02 bình định mức 100ml;
- 02 bình tam giác miệng rộng;
- 02 quả bóp bằng cao su đàn hồi để hút hóa chất khi dùng pipette.</t>
    </r>
  </si>
  <si>
    <r>
      <t xml:space="preserve">- 02 kẹp càng cua bằng nhựa bền, kích thước chiều dài 125mm, độ rộng càng cua 12mm;
- 02 burette 25mL (một cái màu trắng, một cái màu nâu), loại A, bằng thủy tinh trung tính, chịu nhiệt, đường kính 12mm, vạch chia có màu từ 0-25mL, có độ chia đến 0,05mL, khóa bằng nhựa Teflon;
- 02 pipet thẳng 10mL, loại A, bằng thủy tinh trung tính, chịu nhiệt, có chiều dài 360mm, </t>
    </r>
    <r>
      <rPr>
        <sz val="12"/>
        <color rgb="FFFF0000"/>
        <rFont val="Times New Roman"/>
        <family val="1"/>
      </rPr>
      <t>độ chia 0,1ml;</t>
    </r>
    <r>
      <rPr>
        <sz val="12"/>
        <rFont val="Times New Roman"/>
        <family val="1"/>
      </rPr>
      <t xml:space="preserve">
- 02 bình định mức 100ml;
- 02 bình tam giác miệng rộng;
- 02 quả bóp bằng cao su đàn hồi để hút hóa chất khi dùng pipette.
- 02 bình định mức l00ml bằng thủy tinh; cao 170mm, nắp đậy bằng nhựa.
- 02 bình tam giác bằng thủy tinh miệng rộng; cao 150mm, dung tích 250ml
- Hàng phải có nơi sản xuất, mã hàng hóa, nguồn gốc xuất xứ . Hệ thống đảm bảo kín để khí không thoát ra ngoài.</t>
    </r>
  </si>
  <si>
    <r>
      <t>Gồm:
- Điện cực: Các điện cực lá (3x10x80mm) của: zinc, copper, aluminium, iron và điện cực than chì 08, dài 80mm.
- Đèn Led: Đèn Led thường có điện áp cho mỗi bóng nằm trong khoảng từ 2-3 V.
- Dây điện: 10 dây dài 250mm có sẵn kẹp cá sấu hai đầu.
- Cầu muối: Ống thủy tinh chữ U chứa agar được tẩm dd KNO</t>
    </r>
    <r>
      <rPr>
        <vertAlign val="subscript"/>
        <sz val="12"/>
        <rFont val="Times New Roman"/>
        <family val="1"/>
      </rPr>
      <t>3</t>
    </r>
    <r>
      <rPr>
        <sz val="12"/>
        <rFont val="Times New Roman"/>
        <family val="1"/>
      </rPr>
      <t xml:space="preserve">/KCI bão hòa.
Đảm bảo thiết bị hoạt động tốt; đo được sức điện động của pin; các điện cực hoạt động tốt, không han gỉ, hỏng hóc; đèn led hoạt động tốt, không mờ; dây điện đủ độ dài, đủ kẹp cá sấu; cầu muối chữ U không nứt, vỡ. Hộp đựng thiết bị bền chắc cho vận chuyển, sử sụng và bảo quản; Các thông số của thiết bị phải chính xác không mờ nhòe.
Hàng phải có nơi sản xuất, mã hàng hóa, nguồn gốc xuất xứ </t>
    </r>
  </si>
  <si>
    <r>
      <t>Bromine lỏng (Br</t>
    </r>
    <r>
      <rPr>
        <vertAlign val="subscript"/>
        <sz val="12"/>
        <rFont val="Times New Roman"/>
        <family val="1"/>
      </rPr>
      <t>2</t>
    </r>
    <r>
      <rPr>
        <sz val="12"/>
        <rFont val="Times New Roman"/>
        <family val="1"/>
      </rPr>
      <t>)</t>
    </r>
  </si>
  <si>
    <r>
      <t>Iodine (I</t>
    </r>
    <r>
      <rPr>
        <vertAlign val="subscript"/>
        <sz val="12"/>
        <rFont val="Times New Roman"/>
        <family val="1"/>
      </rPr>
      <t>2</t>
    </r>
    <r>
      <rPr>
        <sz val="12"/>
        <rFont val="Times New Roman"/>
        <family val="1"/>
      </rPr>
      <t>)</t>
    </r>
  </si>
  <si>
    <r>
      <t>Sulfuric acid 98% (H</t>
    </r>
    <r>
      <rPr>
        <vertAlign val="subscript"/>
        <sz val="12"/>
        <rFont val="Times New Roman"/>
        <family val="1"/>
      </rPr>
      <t>2</t>
    </r>
    <r>
      <rPr>
        <sz val="12"/>
        <rFont val="Times New Roman"/>
        <family val="1"/>
      </rPr>
      <t>SO</t>
    </r>
    <r>
      <rPr>
        <vertAlign val="subscript"/>
        <sz val="12"/>
        <rFont val="Times New Roman"/>
        <family val="1"/>
      </rPr>
      <t>4</t>
    </r>
    <r>
      <rPr>
        <sz val="12"/>
        <rFont val="Times New Roman"/>
        <family val="1"/>
      </rPr>
      <t>)</t>
    </r>
  </si>
  <si>
    <r>
      <t>Nitric acid 65% (HNO</t>
    </r>
    <r>
      <rPr>
        <vertAlign val="subscript"/>
        <sz val="12"/>
        <rFont val="Times New Roman"/>
        <family val="1"/>
      </rPr>
      <t>3</t>
    </r>
    <r>
      <rPr>
        <sz val="12"/>
        <rFont val="Times New Roman"/>
        <family val="1"/>
      </rPr>
      <t>)</t>
    </r>
  </si>
  <si>
    <r>
      <t>Calcium chloride (CaCI</t>
    </r>
    <r>
      <rPr>
        <vertAlign val="subscript"/>
        <sz val="12"/>
        <rFont val="Times New Roman"/>
        <family val="1"/>
      </rPr>
      <t>2</t>
    </r>
    <r>
      <rPr>
        <sz val="12"/>
        <rFont val="Times New Roman"/>
        <family val="1"/>
      </rPr>
      <t>.6H</t>
    </r>
    <r>
      <rPr>
        <vertAlign val="subscript"/>
        <sz val="12"/>
        <rFont val="Times New Roman"/>
        <family val="1"/>
      </rPr>
      <t>2</t>
    </r>
    <r>
      <rPr>
        <sz val="12"/>
        <rFont val="Times New Roman"/>
        <family val="1"/>
      </rPr>
      <t>O)</t>
    </r>
  </si>
  <si>
    <r>
      <t>Iron (III) chloride (FeCl</t>
    </r>
    <r>
      <rPr>
        <vertAlign val="subscript"/>
        <sz val="12"/>
        <rFont val="Times New Roman"/>
        <family val="1"/>
      </rPr>
      <t>3</t>
    </r>
    <r>
      <rPr>
        <sz val="12"/>
        <rFont val="Times New Roman"/>
        <family val="1"/>
      </rPr>
      <t>)</t>
    </r>
  </si>
  <si>
    <r>
      <t>Iron sulfate heptahydrate, (FeSO</t>
    </r>
    <r>
      <rPr>
        <vertAlign val="subscript"/>
        <sz val="12"/>
        <rFont val="Times New Roman"/>
        <family val="1"/>
      </rPr>
      <t>4</t>
    </r>
    <r>
      <rPr>
        <sz val="12"/>
        <rFont val="Times New Roman"/>
        <family val="1"/>
      </rPr>
      <t>.7H</t>
    </r>
    <r>
      <rPr>
        <vertAlign val="subscript"/>
        <sz val="12"/>
        <rFont val="Times New Roman"/>
        <family val="1"/>
      </rPr>
      <t>2</t>
    </r>
    <r>
      <rPr>
        <sz val="12"/>
        <rFont val="Times New Roman"/>
        <family val="1"/>
      </rPr>
      <t>O)</t>
    </r>
  </si>
  <si>
    <r>
      <t>Potassium nitrate (KNO</t>
    </r>
    <r>
      <rPr>
        <vertAlign val="subscript"/>
        <sz val="12"/>
        <rFont val="Times New Roman"/>
        <family val="1"/>
      </rPr>
      <t>3</t>
    </r>
    <r>
      <rPr>
        <sz val="12"/>
        <rFont val="Times New Roman"/>
        <family val="1"/>
      </rPr>
      <t>)</t>
    </r>
  </si>
  <si>
    <r>
      <t>Silver nitrate, (AgNO</t>
    </r>
    <r>
      <rPr>
        <vertAlign val="subscript"/>
        <sz val="12"/>
        <rFont val="Times New Roman"/>
        <family val="1"/>
      </rPr>
      <t>3</t>
    </r>
    <r>
      <rPr>
        <sz val="12"/>
        <rFont val="Times New Roman"/>
        <family val="1"/>
      </rPr>
      <t>)</t>
    </r>
  </si>
  <si>
    <r>
      <t>Copper (II) sulfate, (CuSO</t>
    </r>
    <r>
      <rPr>
        <vertAlign val="subscript"/>
        <sz val="12"/>
        <rFont val="Times New Roman"/>
        <family val="1"/>
      </rPr>
      <t>4</t>
    </r>
    <r>
      <rPr>
        <sz val="12"/>
        <rFont val="Times New Roman"/>
        <family val="1"/>
      </rPr>
      <t>.5H</t>
    </r>
    <r>
      <rPr>
        <vertAlign val="subscript"/>
        <sz val="12"/>
        <rFont val="Times New Roman"/>
        <family val="1"/>
      </rPr>
      <t>2</t>
    </r>
    <r>
      <rPr>
        <sz val="12"/>
        <rFont val="Times New Roman"/>
        <family val="1"/>
      </rPr>
      <t>O)</t>
    </r>
  </si>
  <si>
    <r>
      <t>Zinc sulfate(ZnSO</t>
    </r>
    <r>
      <rPr>
        <vertAlign val="subscript"/>
        <sz val="12"/>
        <rFont val="Times New Roman"/>
        <family val="1"/>
      </rPr>
      <t>4</t>
    </r>
    <r>
      <rPr>
        <sz val="12"/>
        <rFont val="Times New Roman"/>
        <family val="1"/>
      </rPr>
      <t>.7H</t>
    </r>
    <r>
      <rPr>
        <vertAlign val="subscript"/>
        <sz val="12"/>
        <rFont val="Times New Roman"/>
        <family val="1"/>
      </rPr>
      <t>2</t>
    </r>
    <r>
      <rPr>
        <sz val="12"/>
        <rFont val="Times New Roman"/>
        <family val="1"/>
      </rPr>
      <t>O)</t>
    </r>
  </si>
  <si>
    <r>
      <t>Calcium carbonate (CaCO</t>
    </r>
    <r>
      <rPr>
        <vertAlign val="subscript"/>
        <sz val="12"/>
        <rFont val="Times New Roman"/>
        <family val="1"/>
      </rPr>
      <t>3</t>
    </r>
    <r>
      <rPr>
        <sz val="12"/>
        <rFont val="Times New Roman"/>
        <family val="1"/>
      </rPr>
      <t>)</t>
    </r>
  </si>
  <si>
    <r>
      <t>Sodium carbonate, (Na</t>
    </r>
    <r>
      <rPr>
        <vertAlign val="subscript"/>
        <sz val="12"/>
        <rFont val="Times New Roman"/>
        <family val="1"/>
      </rPr>
      <t>2</t>
    </r>
    <r>
      <rPr>
        <sz val="12"/>
        <rFont val="Times New Roman"/>
        <family val="1"/>
      </rPr>
      <t>CO</t>
    </r>
    <r>
      <rPr>
        <vertAlign val="subscript"/>
        <sz val="12"/>
        <rFont val="Times New Roman"/>
        <family val="1"/>
      </rPr>
      <t>3</t>
    </r>
    <r>
      <rPr>
        <sz val="12"/>
        <rFont val="Times New Roman"/>
        <family val="1"/>
      </rPr>
      <t>.10H</t>
    </r>
    <r>
      <rPr>
        <vertAlign val="subscript"/>
        <sz val="12"/>
        <rFont val="Times New Roman"/>
        <family val="1"/>
      </rPr>
      <t>2</t>
    </r>
    <r>
      <rPr>
        <sz val="12"/>
        <rFont val="Times New Roman"/>
        <family val="1"/>
      </rPr>
      <t>O)</t>
    </r>
  </si>
  <si>
    <r>
      <t>sodium hydrogen carbonate (NaHCO</t>
    </r>
    <r>
      <rPr>
        <vertAlign val="subscript"/>
        <sz val="12"/>
        <rFont val="Times New Roman"/>
        <family val="1"/>
      </rPr>
      <t>3</t>
    </r>
    <r>
      <rPr>
        <sz val="12"/>
        <rFont val="Times New Roman"/>
        <family val="1"/>
      </rPr>
      <t>)</t>
    </r>
  </si>
  <si>
    <r>
      <t>Dung dịch ammonia bão hoà (NH</t>
    </r>
    <r>
      <rPr>
        <vertAlign val="subscript"/>
        <sz val="12"/>
        <rFont val="Times New Roman"/>
        <family val="1"/>
      </rPr>
      <t>3</t>
    </r>
    <r>
      <rPr>
        <sz val="12"/>
        <rFont val="Times New Roman"/>
        <family val="1"/>
      </rPr>
      <t>)</t>
    </r>
  </si>
  <si>
    <r>
      <t>Potassium permanganate, (KMnO</t>
    </r>
    <r>
      <rPr>
        <vertAlign val="subscript"/>
        <sz val="12"/>
        <rFont val="Times New Roman"/>
        <family val="1"/>
      </rPr>
      <t>4</t>
    </r>
    <r>
      <rPr>
        <sz val="12"/>
        <rFont val="Times New Roman"/>
        <family val="1"/>
      </rPr>
      <t>)</t>
    </r>
  </si>
  <si>
    <r>
      <t>Potassium chlorate (KCIO</t>
    </r>
    <r>
      <rPr>
        <vertAlign val="subscript"/>
        <sz val="12"/>
        <rFont val="Times New Roman"/>
        <family val="1"/>
      </rPr>
      <t>3</t>
    </r>
    <r>
      <rPr>
        <sz val="12"/>
        <rFont val="Times New Roman"/>
        <family val="1"/>
      </rPr>
      <t>)</t>
    </r>
  </si>
  <si>
    <r>
      <t>Sodium thiosulfate, (Na</t>
    </r>
    <r>
      <rPr>
        <vertAlign val="subscript"/>
        <sz val="12"/>
        <rFont val="Times New Roman"/>
        <family val="1"/>
      </rPr>
      <t>2</t>
    </r>
    <r>
      <rPr>
        <sz val="12"/>
        <rFont val="Times New Roman"/>
        <family val="1"/>
      </rPr>
      <t>S</t>
    </r>
    <r>
      <rPr>
        <vertAlign val="subscript"/>
        <sz val="12"/>
        <rFont val="Times New Roman"/>
        <family val="1"/>
      </rPr>
      <t>2</t>
    </r>
    <r>
      <rPr>
        <sz val="12"/>
        <rFont val="Times New Roman"/>
        <family val="1"/>
      </rPr>
      <t>O</t>
    </r>
    <r>
      <rPr>
        <vertAlign val="subscript"/>
        <sz val="12"/>
        <rFont val="Times New Roman"/>
        <family val="1"/>
      </rPr>
      <t>3</t>
    </r>
    <r>
      <rPr>
        <sz val="12"/>
        <rFont val="Times New Roman"/>
        <family val="1"/>
      </rPr>
      <t>)</t>
    </r>
  </si>
  <si>
    <r>
      <t>Glucose (C</t>
    </r>
    <r>
      <rPr>
        <vertAlign val="subscript"/>
        <sz val="12"/>
        <rFont val="Times New Roman"/>
        <family val="1"/>
      </rPr>
      <t>6</t>
    </r>
    <r>
      <rPr>
        <sz val="12"/>
        <rFont val="Times New Roman"/>
        <family val="1"/>
      </rPr>
      <t>H</t>
    </r>
    <r>
      <rPr>
        <vertAlign val="subscript"/>
        <sz val="12"/>
        <rFont val="Times New Roman"/>
        <family val="1"/>
      </rPr>
      <t>12</t>
    </r>
    <r>
      <rPr>
        <sz val="12"/>
        <rFont val="Times New Roman"/>
        <family val="1"/>
      </rPr>
      <t>O</t>
    </r>
    <r>
      <rPr>
        <vertAlign val="subscript"/>
        <sz val="12"/>
        <rFont val="Times New Roman"/>
        <family val="1"/>
      </rPr>
      <t>6</t>
    </r>
    <r>
      <rPr>
        <sz val="12"/>
        <rFont val="Times New Roman"/>
        <family val="1"/>
      </rPr>
      <t>)</t>
    </r>
  </si>
  <si>
    <r>
      <t>Ethanol 96° (C</t>
    </r>
    <r>
      <rPr>
        <vertAlign val="subscript"/>
        <sz val="12"/>
        <rFont val="Times New Roman"/>
        <family val="1"/>
      </rPr>
      <t>2</t>
    </r>
    <r>
      <rPr>
        <sz val="12"/>
        <rFont val="Times New Roman"/>
        <family val="1"/>
      </rPr>
      <t>H</t>
    </r>
    <r>
      <rPr>
        <vertAlign val="subscript"/>
        <sz val="12"/>
        <rFont val="Times New Roman"/>
        <family val="1"/>
      </rPr>
      <t>5</t>
    </r>
    <r>
      <rPr>
        <sz val="12"/>
        <rFont val="Times New Roman"/>
        <family val="1"/>
      </rPr>
      <t>OH)</t>
    </r>
  </si>
  <si>
    <r>
      <t>- Tất cả hoá chất được đựng trong lọ nhựa hoặc lọ thủy tinh có nắp kín đảm bảo an toàn với từng loại hóa chất. Trên mỗi lọ đều có tem nhãn được ghi đầy đủ các nội dung: tên thông dụng, công thức hoá học, trọng lượng hoặc thể tích, nồng độ, độ tinh khiết, hạn sử dụng, đơn vị cung cấp và các cảnh báo về bảo quản và an toàn. Nhãn đảm bảo không phai màu, mất chữ và bám chắc vào lọ trong quá trình vận chuyển và sử dụng.
- Đối với các hoá chất độc như axit đậm đặc, brom... phải có cách thức đóng gói và bảo quản riêng.
- Các lọ hoá chất được đóng gói trong các thùng có ngăn đựng đảm bảo an toàn khi vận chuyển và sử dụng.
Cồn đốt đảm bảo về độ tinh khiết, nồng độ, đốt cháy(ethanol 90</t>
    </r>
    <r>
      <rPr>
        <vertAlign val="superscript"/>
        <sz val="12"/>
        <rFont val="Times New Roman"/>
        <family val="1"/>
      </rPr>
      <t>0</t>
    </r>
    <r>
      <rPr>
        <sz val="12"/>
        <rFont val="Times New Roman"/>
        <family val="1"/>
      </rPr>
      <t xml:space="preserve"> trở lên). Cồn đựng trong lọ nhựa 100ml hoặc 200ml , có nắp kín cho dễ sử dụng và bảo quản.
Hàng phải có nơi sản xuất, mã hàng hóa, nguồn gốc xuất xứ </t>
    </r>
  </si>
  <si>
    <r>
      <t>Sodium acetate (CH</t>
    </r>
    <r>
      <rPr>
        <vertAlign val="subscript"/>
        <sz val="12"/>
        <rFont val="Times New Roman"/>
        <family val="1"/>
      </rPr>
      <t>3</t>
    </r>
    <r>
      <rPr>
        <sz val="12"/>
        <rFont val="Times New Roman"/>
        <family val="1"/>
      </rPr>
      <t>COONa)</t>
    </r>
  </si>
  <si>
    <r>
      <t>Ammonium sulfate ((NH</t>
    </r>
    <r>
      <rPr>
        <vertAlign val="subscript"/>
        <sz val="12"/>
        <rFont val="Times New Roman"/>
        <family val="1"/>
      </rPr>
      <t>4</t>
    </r>
    <r>
      <rPr>
        <sz val="12"/>
        <rFont val="Times New Roman"/>
        <family val="1"/>
      </rPr>
      <t>)</t>
    </r>
    <r>
      <rPr>
        <vertAlign val="subscript"/>
        <sz val="12"/>
        <rFont val="Times New Roman"/>
        <family val="1"/>
      </rPr>
      <t>2</t>
    </r>
    <r>
      <rPr>
        <sz val="12"/>
        <rFont val="Times New Roman"/>
        <family val="1"/>
      </rPr>
      <t>SO</t>
    </r>
    <r>
      <rPr>
        <vertAlign val="subscript"/>
        <sz val="12"/>
        <rFont val="Times New Roman"/>
        <family val="1"/>
      </rPr>
      <t>4</t>
    </r>
    <r>
      <rPr>
        <sz val="12"/>
        <rFont val="Times New Roman"/>
        <family val="1"/>
      </rPr>
      <t>) hoặc Ammonium nitrate (NH</t>
    </r>
    <r>
      <rPr>
        <vertAlign val="subscript"/>
        <sz val="12"/>
        <rFont val="Times New Roman"/>
        <family val="1"/>
      </rPr>
      <t>4</t>
    </r>
    <r>
      <rPr>
        <sz val="12"/>
        <rFont val="Times New Roman"/>
        <family val="1"/>
      </rPr>
      <t xml:space="preserve"> NO</t>
    </r>
    <r>
      <rPr>
        <vertAlign val="subscript"/>
        <sz val="12"/>
        <rFont val="Times New Roman"/>
        <family val="1"/>
      </rPr>
      <t>3</t>
    </r>
    <r>
      <rPr>
        <sz val="12"/>
        <rFont val="Times New Roman"/>
        <family val="1"/>
      </rPr>
      <t>)</t>
    </r>
  </si>
  <si>
    <r>
      <t>Hexane (C</t>
    </r>
    <r>
      <rPr>
        <vertAlign val="subscript"/>
        <sz val="12"/>
        <rFont val="Times New Roman"/>
        <family val="1"/>
      </rPr>
      <t>6</t>
    </r>
    <r>
      <rPr>
        <sz val="12"/>
        <rFont val="Times New Roman"/>
        <family val="1"/>
      </rPr>
      <t>H</t>
    </r>
    <r>
      <rPr>
        <vertAlign val="subscript"/>
        <sz val="12"/>
        <rFont val="Times New Roman"/>
        <family val="1"/>
      </rPr>
      <t>14</t>
    </r>
    <r>
      <rPr>
        <sz val="12"/>
        <rFont val="Times New Roman"/>
        <family val="1"/>
      </rPr>
      <t>)</t>
    </r>
  </si>
  <si>
    <r>
      <t>Calcium carbide (CaC</t>
    </r>
    <r>
      <rPr>
        <vertAlign val="subscript"/>
        <sz val="12"/>
        <rFont val="Times New Roman"/>
        <family val="1"/>
      </rPr>
      <t>2</t>
    </r>
    <r>
      <rPr>
        <sz val="12"/>
        <rFont val="Times New Roman"/>
        <family val="1"/>
      </rPr>
      <t>)</t>
    </r>
  </si>
  <si>
    <r>
      <t>Benzene (C</t>
    </r>
    <r>
      <rPr>
        <vertAlign val="subscript"/>
        <sz val="12"/>
        <rFont val="Times New Roman"/>
        <family val="1"/>
      </rPr>
      <t>6</t>
    </r>
    <r>
      <rPr>
        <sz val="12"/>
        <rFont val="Times New Roman"/>
        <family val="1"/>
      </rPr>
      <t>H</t>
    </r>
    <r>
      <rPr>
        <vertAlign val="subscript"/>
        <sz val="12"/>
        <rFont val="Times New Roman"/>
        <family val="1"/>
      </rPr>
      <t>6</t>
    </r>
    <r>
      <rPr>
        <sz val="12"/>
        <rFont val="Times New Roman"/>
        <family val="1"/>
      </rPr>
      <t>)</t>
    </r>
  </si>
  <si>
    <r>
      <t>Toluene (C</t>
    </r>
    <r>
      <rPr>
        <vertAlign val="subscript"/>
        <sz val="12"/>
        <rFont val="Times New Roman"/>
        <family val="1"/>
      </rPr>
      <t>7</t>
    </r>
    <r>
      <rPr>
        <sz val="12"/>
        <rFont val="Times New Roman"/>
        <family val="1"/>
      </rPr>
      <t>H</t>
    </r>
    <r>
      <rPr>
        <vertAlign val="subscript"/>
        <sz val="12"/>
        <rFont val="Times New Roman"/>
        <family val="1"/>
      </rPr>
      <t>8</t>
    </r>
    <r>
      <rPr>
        <sz val="12"/>
        <rFont val="Times New Roman"/>
        <family val="1"/>
      </rPr>
      <t>)</t>
    </r>
  </si>
  <si>
    <r>
      <t>Chloroethane (C</t>
    </r>
    <r>
      <rPr>
        <vertAlign val="subscript"/>
        <sz val="12"/>
        <rFont val="Times New Roman"/>
        <family val="1"/>
      </rPr>
      <t>2</t>
    </r>
    <r>
      <rPr>
        <sz val="12"/>
        <rFont val="Times New Roman"/>
        <family val="1"/>
      </rPr>
      <t>H</t>
    </r>
    <r>
      <rPr>
        <vertAlign val="subscript"/>
        <sz val="12"/>
        <rFont val="Times New Roman"/>
        <family val="1"/>
      </rPr>
      <t>5</t>
    </r>
    <r>
      <rPr>
        <sz val="12"/>
        <rFont val="Times New Roman"/>
        <family val="1"/>
      </rPr>
      <t>CI)</t>
    </r>
  </si>
  <si>
    <r>
      <t>Glycerol (C</t>
    </r>
    <r>
      <rPr>
        <vertAlign val="subscript"/>
        <sz val="12"/>
        <rFont val="Times New Roman"/>
        <family val="1"/>
      </rPr>
      <t>3</t>
    </r>
    <r>
      <rPr>
        <sz val="12"/>
        <rFont val="Times New Roman"/>
        <family val="1"/>
      </rPr>
      <t>H</t>
    </r>
    <r>
      <rPr>
        <vertAlign val="subscript"/>
        <sz val="12"/>
        <rFont val="Times New Roman"/>
        <family val="1"/>
      </rPr>
      <t>8</t>
    </r>
    <r>
      <rPr>
        <sz val="12"/>
        <rFont val="Times New Roman"/>
        <family val="1"/>
      </rPr>
      <t>O</t>
    </r>
    <r>
      <rPr>
        <vertAlign val="subscript"/>
        <sz val="12"/>
        <rFont val="Times New Roman"/>
        <family val="1"/>
      </rPr>
      <t>3</t>
    </r>
    <r>
      <rPr>
        <sz val="12"/>
        <rFont val="Times New Roman"/>
        <family val="1"/>
      </rPr>
      <t>)</t>
    </r>
  </si>
  <si>
    <r>
      <t>Phenol (C</t>
    </r>
    <r>
      <rPr>
        <vertAlign val="subscript"/>
        <sz val="12"/>
        <rFont val="Times New Roman"/>
        <family val="1"/>
      </rPr>
      <t>6</t>
    </r>
    <r>
      <rPr>
        <sz val="12"/>
        <rFont val="Times New Roman"/>
        <family val="1"/>
      </rPr>
      <t>H</t>
    </r>
    <r>
      <rPr>
        <vertAlign val="subscript"/>
        <sz val="12"/>
        <rFont val="Times New Roman"/>
        <family val="1"/>
      </rPr>
      <t>5</t>
    </r>
    <r>
      <rPr>
        <sz val="12"/>
        <rFont val="Times New Roman"/>
        <family val="1"/>
      </rPr>
      <t>OH)</t>
    </r>
  </si>
  <si>
    <r>
      <t>Acetic acid (CH</t>
    </r>
    <r>
      <rPr>
        <vertAlign val="subscript"/>
        <sz val="12"/>
        <rFont val="Times New Roman"/>
        <family val="1"/>
      </rPr>
      <t>3</t>
    </r>
    <r>
      <rPr>
        <sz val="12"/>
        <rFont val="Times New Roman"/>
        <family val="1"/>
      </rPr>
      <t>COOH)</t>
    </r>
  </si>
  <si>
    <r>
      <t>Saccharose (C</t>
    </r>
    <r>
      <rPr>
        <vertAlign val="subscript"/>
        <sz val="12"/>
        <rFont val="Times New Roman"/>
        <family val="1"/>
      </rPr>
      <t>12</t>
    </r>
    <r>
      <rPr>
        <sz val="12"/>
        <rFont val="Times New Roman"/>
        <family val="1"/>
      </rPr>
      <t>H</t>
    </r>
    <r>
      <rPr>
        <vertAlign val="subscript"/>
        <sz val="12"/>
        <rFont val="Times New Roman"/>
        <family val="1"/>
      </rPr>
      <t>22</t>
    </r>
    <r>
      <rPr>
        <sz val="12"/>
        <rFont val="Times New Roman"/>
        <family val="1"/>
      </rPr>
      <t>O</t>
    </r>
    <r>
      <rPr>
        <vertAlign val="subscript"/>
        <sz val="12"/>
        <rFont val="Times New Roman"/>
        <family val="1"/>
      </rPr>
      <t>11</t>
    </r>
    <r>
      <rPr>
        <sz val="12"/>
        <rFont val="Times New Roman"/>
        <family val="1"/>
      </rPr>
      <t>)</t>
    </r>
  </si>
  <si>
    <r>
      <t>Tinh bột (starch), (C</t>
    </r>
    <r>
      <rPr>
        <vertAlign val="subscript"/>
        <sz val="12"/>
        <rFont val="Times New Roman"/>
        <family val="1"/>
      </rPr>
      <t>6</t>
    </r>
    <r>
      <rPr>
        <sz val="12"/>
        <rFont val="Times New Roman"/>
        <family val="1"/>
      </rPr>
      <t>H</t>
    </r>
    <r>
      <rPr>
        <vertAlign val="subscript"/>
        <sz val="12"/>
        <rFont val="Times New Roman"/>
        <family val="1"/>
      </rPr>
      <t>10</t>
    </r>
    <r>
      <rPr>
        <sz val="12"/>
        <rFont val="Times New Roman"/>
        <family val="1"/>
      </rPr>
      <t>O</t>
    </r>
    <r>
      <rPr>
        <vertAlign val="subscript"/>
        <sz val="12"/>
        <rFont val="Times New Roman"/>
        <family val="1"/>
      </rPr>
      <t>5</t>
    </r>
    <r>
      <rPr>
        <sz val="12"/>
        <rFont val="Times New Roman"/>
        <family val="1"/>
      </rPr>
      <t>)</t>
    </r>
    <r>
      <rPr>
        <vertAlign val="subscript"/>
        <sz val="12"/>
        <rFont val="Times New Roman"/>
        <family val="1"/>
      </rPr>
      <t>n</t>
    </r>
  </si>
  <si>
    <r>
      <t>Methylamine (CH</t>
    </r>
    <r>
      <rPr>
        <vertAlign val="subscript"/>
        <sz val="12"/>
        <rFont val="Times New Roman"/>
        <family val="1"/>
      </rPr>
      <t>3</t>
    </r>
    <r>
      <rPr>
        <sz val="12"/>
        <rFont val="Times New Roman"/>
        <family val="1"/>
      </rPr>
      <t>NH</t>
    </r>
    <r>
      <rPr>
        <vertAlign val="subscript"/>
        <sz val="12"/>
        <rFont val="Times New Roman"/>
        <family val="1"/>
      </rPr>
      <t>2</t>
    </r>
    <r>
      <rPr>
        <sz val="12"/>
        <rFont val="Times New Roman"/>
        <family val="1"/>
      </rPr>
      <t>) hoặc Ethylamine (C</t>
    </r>
    <r>
      <rPr>
        <vertAlign val="subscript"/>
        <sz val="12"/>
        <rFont val="Times New Roman"/>
        <family val="1"/>
      </rPr>
      <t>2</t>
    </r>
    <r>
      <rPr>
        <sz val="12"/>
        <rFont val="Times New Roman"/>
        <family val="1"/>
      </rPr>
      <t>H</t>
    </r>
    <r>
      <rPr>
        <vertAlign val="subscript"/>
        <sz val="12"/>
        <rFont val="Times New Roman"/>
        <family val="1"/>
      </rPr>
      <t>5</t>
    </r>
    <r>
      <rPr>
        <sz val="12"/>
        <rFont val="Times New Roman"/>
        <family val="1"/>
      </rPr>
      <t>NH</t>
    </r>
    <r>
      <rPr>
        <vertAlign val="subscript"/>
        <sz val="12"/>
        <rFont val="Times New Roman"/>
        <family val="1"/>
      </rPr>
      <t>2</t>
    </r>
    <r>
      <rPr>
        <sz val="12"/>
        <rFont val="Times New Roman"/>
        <family val="1"/>
      </rPr>
      <t>)</t>
    </r>
  </si>
  <si>
    <r>
      <t>Aniline (C</t>
    </r>
    <r>
      <rPr>
        <vertAlign val="subscript"/>
        <sz val="12"/>
        <rFont val="Times New Roman"/>
        <family val="1"/>
      </rPr>
      <t>6</t>
    </r>
    <r>
      <rPr>
        <sz val="12"/>
        <rFont val="Times New Roman"/>
        <family val="1"/>
      </rPr>
      <t>H</t>
    </r>
    <r>
      <rPr>
        <vertAlign val="subscript"/>
        <sz val="12"/>
        <rFont val="Times New Roman"/>
        <family val="1"/>
      </rPr>
      <t>5</t>
    </r>
    <r>
      <rPr>
        <sz val="12"/>
        <rFont val="Times New Roman"/>
        <family val="1"/>
      </rPr>
      <t>NH</t>
    </r>
    <r>
      <rPr>
        <vertAlign val="subscript"/>
        <sz val="12"/>
        <rFont val="Times New Roman"/>
        <family val="1"/>
      </rPr>
      <t>2</t>
    </r>
    <r>
      <rPr>
        <sz val="12"/>
        <rFont val="Times New Roman"/>
        <family val="1"/>
      </rPr>
      <t>)</t>
    </r>
  </si>
  <si>
    <r>
      <t>Barium chlorid (BaCl</t>
    </r>
    <r>
      <rPr>
        <vertAlign val="subscript"/>
        <sz val="12"/>
        <rFont val="Times New Roman"/>
        <family val="1"/>
      </rPr>
      <t>2</t>
    </r>
    <r>
      <rPr>
        <sz val="12"/>
        <rFont val="Times New Roman"/>
        <family val="1"/>
      </rPr>
      <t>)</t>
    </r>
  </si>
  <si>
    <r>
      <t>Aluminum potassium sulfate Dodecahydrate (KAl(SO</t>
    </r>
    <r>
      <rPr>
        <vertAlign val="subscript"/>
        <sz val="12"/>
        <rFont val="Times New Roman"/>
        <family val="1"/>
      </rPr>
      <t>4</t>
    </r>
    <r>
      <rPr>
        <sz val="12"/>
        <rFont val="Times New Roman"/>
        <family val="1"/>
      </rPr>
      <t>)</t>
    </r>
    <r>
      <rPr>
        <vertAlign val="subscript"/>
        <sz val="12"/>
        <rFont val="Times New Roman"/>
        <family val="1"/>
      </rPr>
      <t>2</t>
    </r>
    <r>
      <rPr>
        <sz val="12"/>
        <rFont val="Times New Roman"/>
        <family val="1"/>
      </rPr>
      <t>.12H</t>
    </r>
    <r>
      <rPr>
        <vertAlign val="subscript"/>
        <sz val="12"/>
        <rFont val="Times New Roman"/>
        <family val="1"/>
      </rPr>
      <t>2</t>
    </r>
    <r>
      <rPr>
        <sz val="12"/>
        <rFont val="Times New Roman"/>
        <family val="1"/>
      </rPr>
      <t>O)</t>
    </r>
  </si>
  <si>
    <r>
      <rPr>
        <b/>
        <sz val="12"/>
        <rFont val="Times New Roman"/>
        <family val="1"/>
      </rPr>
      <t>Máy chiếu:</t>
    </r>
    <r>
      <rPr>
        <sz val="12"/>
        <rFont val="Times New Roman"/>
        <family val="1"/>
      </rPr>
      <t xml:space="preserve">
- Loại thông dụng;
- Có đủ cổng kết nối phù hợp;
- Cường độ sáng tối thiểu 3.500 Ansilumens;
- Độ phân giải tối thiểu Full HD;
- Kích cỡ khi chiếu lên màn hình tối thiểu 100 inch; 
- Điều khiển từ xa;
- Kèm theo màn chiếu và thiết bị điều khiển (nếu có). </t>
    </r>
    <r>
      <rPr>
        <b/>
        <sz val="10"/>
        <rFont val="Times New Roman"/>
        <family val="1"/>
      </rPr>
      <t/>
    </r>
  </si>
  <si>
    <t>Mô tả thông số kỹ thuật theo Thông tư số 38/2021/TT-BGDĐT và Thông tư 26/2023/TT-BGDĐT</t>
  </si>
  <si>
    <t>Mô tả thông số kỹ thuật theo Thông tư số 78/2021/TT-BGDĐT và Thông tư 26/2023/TT-BGDĐT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</si>
</sst>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_(* #,##0_);_(* \(#,##0\);_(* &quot;-&quot;??_);_(@_)"/>
    <numFmt numFmtId="166" formatCode="#,##0.0"/>
    <numFmt numFmtId="167" formatCode="_-* #,##0.000\ _₫_-;\-* #,##0.000\ _₫_-;_-* &quot;-&quot;??\ _₫_-;_-@_-"/>
    <numFmt numFmtId="168" formatCode="_-* #,##0\ _₫_-;\-* #,##0\ _₫_-;_-* &quot;-&quot;??\ _₫_-;_-@_-"/>
  </numFmts>
  <fonts count="68">
    <font>
      <sz val="11"/>
      <color theme="1"/>
      <name val="Calibri"/>
      <family val="2"/>
      <scheme val="minor"/>
    </font>
    <font>
      <sz val="11"/>
      <color theme="1"/>
      <name val="Calibri"/>
      <family val="2"/>
      <scheme val="minor"/>
    </font>
    <font>
      <sz val="11"/>
      <color theme="1"/>
      <name val="Times New Roman"/>
      <family val="1"/>
    </font>
    <font>
      <sz val="11"/>
      <name val="Times New Roman"/>
      <family val="1"/>
    </font>
    <font>
      <b/>
      <sz val="11"/>
      <color theme="1"/>
      <name val="Times New Roman"/>
      <family val="1"/>
    </font>
    <font>
      <i/>
      <sz val="11"/>
      <color theme="1"/>
      <name val="Times New Roman"/>
      <family val="1"/>
    </font>
    <font>
      <i/>
      <sz val="11"/>
      <name val="Times New Roman"/>
      <family val="1"/>
    </font>
    <font>
      <sz val="11"/>
      <color rgb="FF202124"/>
      <name val="Times New Roman"/>
      <family val="1"/>
    </font>
    <font>
      <sz val="11"/>
      <color rgb="FF202124"/>
      <name val="Arial"/>
      <family val="2"/>
    </font>
    <font>
      <b/>
      <sz val="11"/>
      <name val="Times New Roman"/>
      <family val="1"/>
    </font>
    <font>
      <b/>
      <sz val="12"/>
      <color theme="1"/>
      <name val="Times New Roman"/>
      <family val="1"/>
    </font>
    <font>
      <sz val="11"/>
      <name val="Arial"/>
      <family val="2"/>
    </font>
    <font>
      <i/>
      <sz val="12"/>
      <color theme="1"/>
      <name val="Times New Roman"/>
      <family val="1"/>
    </font>
    <font>
      <b/>
      <i/>
      <sz val="11"/>
      <color theme="1"/>
      <name val="Times New Roman"/>
      <family val="1"/>
    </font>
    <font>
      <sz val="12"/>
      <color theme="1"/>
      <name val="Times New Roman"/>
      <family val="1"/>
    </font>
    <font>
      <b/>
      <sz val="10"/>
      <name val="Times New Roman"/>
      <family val="1"/>
    </font>
    <font>
      <sz val="10"/>
      <name val="Arial"/>
      <family val="2"/>
    </font>
    <font>
      <sz val="12"/>
      <color theme="1"/>
      <name val="Times New Roman"/>
      <family val="2"/>
      <charset val="163"/>
    </font>
    <font>
      <sz val="13"/>
      <color theme="1"/>
      <name val="Times New Roman"/>
      <family val="2"/>
      <charset val="163"/>
    </font>
    <font>
      <sz val="12"/>
      <color theme="1"/>
      <name val="Calibri"/>
      <family val="2"/>
      <scheme val="minor"/>
    </font>
    <font>
      <b/>
      <sz val="13"/>
      <color theme="1"/>
      <name val="Times New Roman"/>
      <family val="1"/>
    </font>
    <font>
      <sz val="13"/>
      <color theme="1"/>
      <name val="Times New Roman"/>
      <family val="1"/>
    </font>
    <font>
      <i/>
      <sz val="13"/>
      <color theme="1"/>
      <name val="Times New Roman"/>
      <family val="1"/>
    </font>
    <font>
      <i/>
      <sz val="13"/>
      <name val="Times New Roman"/>
      <family val="1"/>
    </font>
    <font>
      <b/>
      <sz val="12"/>
      <name val="Times New Roman"/>
      <family val="1"/>
    </font>
    <font>
      <sz val="12"/>
      <name val="Times New Roman"/>
      <family val="1"/>
    </font>
    <font>
      <b/>
      <i/>
      <sz val="13"/>
      <color theme="1"/>
      <name val="Times New Roman"/>
      <family val="1"/>
    </font>
    <font>
      <sz val="11"/>
      <name val="Calibri"/>
      <family val="2"/>
      <scheme val="minor"/>
    </font>
    <font>
      <b/>
      <sz val="13"/>
      <name val="Times New Roman"/>
      <family val="1"/>
    </font>
    <font>
      <sz val="13"/>
      <name val="Times New Roman"/>
      <family val="1"/>
    </font>
    <font>
      <b/>
      <sz val="12"/>
      <color rgb="FF0000FF"/>
      <name val="Times New Roman"/>
      <family val="1"/>
    </font>
    <font>
      <b/>
      <sz val="12"/>
      <color theme="1"/>
      <name val="Times New Roman"/>
      <family val="1"/>
      <charset val="163"/>
    </font>
    <font>
      <b/>
      <sz val="12"/>
      <color rgb="FF0000FF"/>
      <name val="Times New Roman"/>
      <family val="1"/>
      <charset val="163"/>
    </font>
    <font>
      <b/>
      <sz val="12"/>
      <color theme="1"/>
      <name val="Calibri"/>
      <family val="2"/>
      <charset val="163"/>
      <scheme val="minor"/>
    </font>
    <font>
      <sz val="12"/>
      <color rgb="FF0000FF"/>
      <name val="Times New Roman"/>
      <family val="1"/>
    </font>
    <font>
      <sz val="12"/>
      <name val="Times New Roman"/>
      <family val="1"/>
      <charset val="163"/>
    </font>
    <font>
      <sz val="12"/>
      <color rgb="FFFF0000"/>
      <name val="Times New Roman"/>
      <family val="1"/>
    </font>
    <font>
      <sz val="12"/>
      <name val="Calibri"/>
      <family val="2"/>
      <scheme val="minor"/>
    </font>
    <font>
      <i/>
      <sz val="12"/>
      <name val="Times New Roman"/>
      <family val="1"/>
    </font>
    <font>
      <sz val="12"/>
      <color rgb="FFEC1CB1"/>
      <name val="Calibri"/>
      <family val="2"/>
      <scheme val="minor"/>
    </font>
    <font>
      <b/>
      <sz val="12"/>
      <name val="Times New Roman"/>
      <family val="1"/>
      <charset val="163"/>
    </font>
    <font>
      <b/>
      <sz val="12"/>
      <name val="Calibri"/>
      <family val="2"/>
      <charset val="163"/>
      <scheme val="minor"/>
    </font>
    <font>
      <sz val="12"/>
      <color rgb="FF0000FF"/>
      <name val="Times New Roman"/>
      <family val="1"/>
      <charset val="163"/>
    </font>
    <font>
      <sz val="12"/>
      <color rgb="FF0000FF"/>
      <name val="Calibri"/>
      <family val="2"/>
      <scheme val="minor"/>
    </font>
    <font>
      <b/>
      <sz val="12"/>
      <color rgb="FF0000FF"/>
      <name val="Calibri"/>
      <family val="2"/>
      <charset val="163"/>
      <scheme val="minor"/>
    </font>
    <font>
      <sz val="12"/>
      <color rgb="FF0000FF"/>
      <name val="Calibri"/>
      <family val="2"/>
      <charset val="163"/>
      <scheme val="minor"/>
    </font>
    <font>
      <vertAlign val="subscript"/>
      <sz val="12"/>
      <name val="Times New Roman"/>
      <family val="1"/>
    </font>
    <font>
      <vertAlign val="superscript"/>
      <sz val="12"/>
      <name val="Times New Roman"/>
      <family val="1"/>
    </font>
    <font>
      <b/>
      <vertAlign val="subscript"/>
      <sz val="12"/>
      <name val="Times New Roman"/>
      <family val="1"/>
    </font>
    <font>
      <b/>
      <i/>
      <sz val="12"/>
      <name val="Times New Roman"/>
      <family val="1"/>
    </font>
    <font>
      <b/>
      <sz val="12"/>
      <color rgb="FFFF0000"/>
      <name val="Times New Roman"/>
      <family val="1"/>
    </font>
    <font>
      <sz val="12"/>
      <color rgb="FFFF0000"/>
      <name val="Calibri"/>
      <family val="2"/>
      <scheme val="minor"/>
    </font>
    <font>
      <sz val="12"/>
      <color rgb="FF9D05E1"/>
      <name val="Calibri"/>
      <family val="2"/>
      <scheme val="minor"/>
    </font>
    <font>
      <i/>
      <sz val="12"/>
      <color rgb="FF0000FF"/>
      <name val="Times New Roman"/>
      <family val="1"/>
    </font>
    <font>
      <i/>
      <sz val="12"/>
      <color rgb="FF0000FF"/>
      <name val="Calibri"/>
      <family val="2"/>
      <charset val="163"/>
      <scheme val="minor"/>
    </font>
    <font>
      <sz val="12"/>
      <color theme="1"/>
      <name val="Calibri Light"/>
      <family val="1"/>
      <scheme val="major"/>
    </font>
    <font>
      <sz val="12"/>
      <color rgb="FFFF0000"/>
      <name val="Times New Roman"/>
      <family val="1"/>
      <charset val="163"/>
    </font>
    <font>
      <sz val="12"/>
      <color rgb="FFEC1CB1"/>
      <name val="Times New Roman"/>
      <family val="1"/>
    </font>
    <font>
      <sz val="12"/>
      <color rgb="FF9D05E1"/>
      <name val="Times New Roman"/>
      <family val="1"/>
    </font>
    <font>
      <sz val="12"/>
      <color rgb="FFF1552B"/>
      <name val="Times New Roman"/>
      <family val="1"/>
    </font>
    <font>
      <b/>
      <sz val="12"/>
      <color theme="1"/>
      <name val="Calibri Light"/>
      <family val="1"/>
      <scheme val="major"/>
    </font>
    <font>
      <sz val="12"/>
      <color rgb="FF0000FF"/>
      <name val="Calibri Light"/>
      <family val="1"/>
      <scheme val="major"/>
    </font>
    <font>
      <sz val="12"/>
      <color rgb="FFF1552B"/>
      <name val="Calibri"/>
      <family val="2"/>
      <scheme val="minor"/>
    </font>
    <font>
      <b/>
      <i/>
      <sz val="12"/>
      <color theme="1"/>
      <name val="Times New Roman"/>
      <family val="1"/>
    </font>
    <font>
      <i/>
      <sz val="12"/>
      <name val="Times New Roman"/>
      <family val="1"/>
      <charset val="163"/>
    </font>
    <font>
      <sz val="12"/>
      <name val="Aptos Narrow"/>
      <family val="2"/>
    </font>
    <font>
      <sz val="12"/>
      <color rgb="FF00B050"/>
      <name val="Times New Roman"/>
      <family val="1"/>
      <charset val="163"/>
    </font>
    <font>
      <b/>
      <sz val="12"/>
      <color rgb="FF00B050"/>
      <name val="Times New Roman"/>
      <family val="1"/>
      <charset val="163"/>
    </font>
  </fonts>
  <fills count="1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FFFFFF"/>
        <bgColor rgb="FFFFFFFF"/>
      </patternFill>
    </fill>
    <fill>
      <patternFill patternType="solid">
        <fgColor rgb="FF00B0F0"/>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FF"/>
        <bgColor rgb="FF000000"/>
      </patternFill>
    </fill>
    <fill>
      <patternFill patternType="solid">
        <fgColor rgb="FFFFFFFF"/>
        <bgColor indexed="64"/>
      </patternFill>
    </fill>
    <fill>
      <patternFill patternType="solid">
        <fgColor theme="0"/>
        <bgColor theme="0"/>
      </patternFill>
    </fill>
    <fill>
      <patternFill patternType="solid">
        <fgColor theme="3" tint="0.59999389629810485"/>
        <bgColor indexed="64"/>
      </patternFill>
    </fill>
    <fill>
      <patternFill patternType="solid">
        <fgColor theme="7" tint="0.79998168889431442"/>
        <bgColor indexed="64"/>
      </patternFill>
    </fill>
    <fill>
      <patternFill patternType="solid">
        <fgColor theme="8" tint="0.79998168889431442"/>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164" fontId="1" fillId="0" borderId="0" applyFont="0" applyFill="0" applyBorder="0" applyAlignment="0" applyProtection="0"/>
    <xf numFmtId="0" fontId="16" fillId="0" borderId="0"/>
    <xf numFmtId="0" fontId="17" fillId="0" borderId="0"/>
    <xf numFmtId="0" fontId="14" fillId="0" borderId="0"/>
    <xf numFmtId="0" fontId="14" fillId="0" borderId="0"/>
    <xf numFmtId="0" fontId="18" fillId="0" borderId="0"/>
  </cellStyleXfs>
  <cellXfs count="613">
    <xf numFmtId="0" fontId="0" fillId="0" borderId="0" xfId="0"/>
    <xf numFmtId="0" fontId="2" fillId="2" borderId="0" xfId="0" applyFont="1" applyFill="1"/>
    <xf numFmtId="0" fontId="3" fillId="2" borderId="0" xfId="0" applyFont="1" applyFill="1"/>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4" fillId="2" borderId="10"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xf numFmtId="165" fontId="2" fillId="2" borderId="2" xfId="1" applyNumberFormat="1" applyFont="1" applyFill="1" applyBorder="1" applyAlignment="1">
      <alignment vertical="center"/>
    </xf>
    <xf numFmtId="0" fontId="3" fillId="2" borderId="2" xfId="0" applyFont="1" applyFill="1" applyBorder="1"/>
    <xf numFmtId="0" fontId="3" fillId="2" borderId="2"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2" xfId="0" quotePrefix="1" applyFont="1" applyFill="1" applyBorder="1" applyAlignment="1">
      <alignment horizontal="left" vertical="center" wrapText="1"/>
    </xf>
    <xf numFmtId="0" fontId="5" fillId="2" borderId="0" xfId="0" applyFont="1" applyFill="1"/>
    <xf numFmtId="0" fontId="2" fillId="2" borderId="2" xfId="0" applyFont="1" applyFill="1" applyBorder="1" applyAlignment="1">
      <alignment horizontal="left" vertical="center" wrapText="1"/>
    </xf>
    <xf numFmtId="0" fontId="2" fillId="2" borderId="2" xfId="0" quotePrefix="1" applyFont="1" applyFill="1" applyBorder="1" applyAlignment="1">
      <alignment horizontal="left" vertical="center" wrapText="1"/>
    </xf>
    <xf numFmtId="0" fontId="2" fillId="2" borderId="9" xfId="0" applyFont="1" applyFill="1" applyBorder="1"/>
    <xf numFmtId="165" fontId="4" fillId="2" borderId="2" xfId="1" applyNumberFormat="1" applyFont="1" applyFill="1" applyBorder="1" applyAlignment="1"/>
    <xf numFmtId="0" fontId="4" fillId="2" borderId="2" xfId="0" applyFont="1" applyFill="1" applyBorder="1"/>
    <xf numFmtId="0" fontId="4" fillId="2" borderId="0" xfId="0" applyFont="1" applyFill="1"/>
    <xf numFmtId="165" fontId="2" fillId="2" borderId="2" xfId="1" applyNumberFormat="1" applyFont="1" applyFill="1" applyBorder="1"/>
    <xf numFmtId="165" fontId="3" fillId="2" borderId="2" xfId="1" applyNumberFormat="1" applyFont="1" applyFill="1" applyBorder="1"/>
    <xf numFmtId="0" fontId="2" fillId="2" borderId="0" xfId="0" applyFont="1" applyFill="1" applyAlignment="1">
      <alignment horizontal="center"/>
    </xf>
    <xf numFmtId="0" fontId="8" fillId="2" borderId="0" xfId="0" applyFont="1" applyFill="1"/>
    <xf numFmtId="165" fontId="4" fillId="2" borderId="2" xfId="1" applyNumberFormat="1" applyFont="1" applyFill="1" applyBorder="1"/>
    <xf numFmtId="0" fontId="11" fillId="2" borderId="0" xfId="0" applyFont="1" applyFill="1"/>
    <xf numFmtId="0" fontId="5" fillId="2" borderId="2" xfId="0" applyFont="1" applyFill="1" applyBorder="1"/>
    <xf numFmtId="0" fontId="3" fillId="2" borderId="2"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2" xfId="0" quotePrefix="1" applyFont="1" applyFill="1" applyBorder="1" applyAlignment="1">
      <alignment horizontal="left" vertical="center" wrapText="1"/>
    </xf>
    <xf numFmtId="0" fontId="5" fillId="2" borderId="2" xfId="0" applyFont="1" applyFill="1" applyBorder="1" applyAlignment="1">
      <alignment horizontal="left" vertical="center" wrapText="1"/>
    </xf>
    <xf numFmtId="0" fontId="4" fillId="2" borderId="2" xfId="0" applyFont="1" applyFill="1" applyBorder="1" applyAlignment="1">
      <alignment horizontal="left" vertical="center" wrapText="1"/>
    </xf>
    <xf numFmtId="165" fontId="3" fillId="2" borderId="2" xfId="1" applyNumberFormat="1" applyFont="1" applyFill="1" applyBorder="1" applyAlignment="1">
      <alignment vertical="center"/>
    </xf>
    <xf numFmtId="0" fontId="3" fillId="2" borderId="2" xfId="0" applyFont="1" applyFill="1" applyBorder="1" applyAlignment="1">
      <alignment vertical="center" wrapText="1"/>
    </xf>
    <xf numFmtId="165" fontId="3" fillId="2" borderId="2" xfId="1" applyNumberFormat="1" applyFont="1" applyFill="1" applyBorder="1" applyAlignment="1">
      <alignment vertical="center" wrapText="1"/>
    </xf>
    <xf numFmtId="165" fontId="2" fillId="2" borderId="2" xfId="1" applyNumberFormat="1" applyFont="1" applyFill="1" applyBorder="1" applyAlignment="1">
      <alignment vertical="center" wrapText="1"/>
    </xf>
    <xf numFmtId="165" fontId="6" fillId="2" borderId="2" xfId="1" applyNumberFormat="1" applyFont="1" applyFill="1" applyBorder="1" applyAlignment="1">
      <alignment vertical="center"/>
    </xf>
    <xf numFmtId="165" fontId="6" fillId="2" borderId="2" xfId="1" applyNumberFormat="1" applyFont="1" applyFill="1" applyBorder="1" applyAlignment="1">
      <alignment vertical="center" wrapText="1"/>
    </xf>
    <xf numFmtId="0" fontId="6" fillId="2" borderId="2" xfId="0" quotePrefix="1" applyFont="1" applyFill="1" applyBorder="1" applyAlignment="1">
      <alignment horizontal="left" vertical="center" wrapText="1"/>
    </xf>
    <xf numFmtId="165" fontId="5" fillId="2" borderId="2" xfId="1" applyNumberFormat="1" applyFont="1" applyFill="1" applyBorder="1" applyAlignment="1">
      <alignment vertical="center" wrapText="1"/>
    </xf>
    <xf numFmtId="0" fontId="11" fillId="2" borderId="2" xfId="0" applyFont="1" applyFill="1" applyBorder="1"/>
    <xf numFmtId="165" fontId="9" fillId="2" borderId="2" xfId="1" applyNumberFormat="1" applyFont="1" applyFill="1" applyBorder="1"/>
    <xf numFmtId="0" fontId="2" fillId="2" borderId="10" xfId="0" applyFont="1" applyFill="1" applyBorder="1" applyAlignment="1">
      <alignment horizontal="center" vertical="center" wrapText="1"/>
    </xf>
    <xf numFmtId="165" fontId="3" fillId="0" borderId="2" xfId="1" applyNumberFormat="1" applyFont="1" applyFill="1" applyBorder="1" applyAlignment="1">
      <alignment vertical="center"/>
    </xf>
    <xf numFmtId="165" fontId="2" fillId="0" borderId="2" xfId="1" applyNumberFormat="1" applyFont="1" applyFill="1" applyBorder="1" applyAlignment="1">
      <alignment vertical="center"/>
    </xf>
    <xf numFmtId="165" fontId="2" fillId="0" borderId="2" xfId="1" applyNumberFormat="1" applyFont="1" applyFill="1" applyBorder="1"/>
    <xf numFmtId="165" fontId="5" fillId="0" borderId="2" xfId="1" applyNumberFormat="1" applyFont="1" applyFill="1" applyBorder="1" applyAlignment="1">
      <alignment vertical="center"/>
    </xf>
    <xf numFmtId="165" fontId="4" fillId="0" borderId="2" xfId="1" applyNumberFormat="1" applyFont="1" applyFill="1" applyBorder="1"/>
    <xf numFmtId="0" fontId="2" fillId="0" borderId="0" xfId="0" applyFont="1"/>
    <xf numFmtId="0" fontId="2" fillId="2" borderId="2" xfId="0" quotePrefix="1" applyFont="1" applyFill="1" applyBorder="1" applyAlignment="1">
      <alignment horizontal="center" vertical="center" wrapText="1"/>
    </xf>
    <xf numFmtId="165" fontId="2" fillId="2" borderId="2" xfId="1" applyNumberFormat="1" applyFont="1" applyFill="1" applyBorder="1" applyAlignment="1">
      <alignment horizontal="center" vertical="center" wrapText="1"/>
    </xf>
    <xf numFmtId="0" fontId="3" fillId="2" borderId="2" xfId="0" quotePrefix="1" applyFont="1" applyFill="1" applyBorder="1" applyAlignment="1">
      <alignment horizontal="center" vertical="center" wrapText="1"/>
    </xf>
    <xf numFmtId="0" fontId="5" fillId="2" borderId="2" xfId="0" quotePrefix="1" applyFont="1" applyFill="1" applyBorder="1" applyAlignment="1">
      <alignment horizontal="center" vertical="center" wrapText="1"/>
    </xf>
    <xf numFmtId="0" fontId="13" fillId="2" borderId="0" xfId="0" applyFont="1" applyFill="1"/>
    <xf numFmtId="0" fontId="2" fillId="2" borderId="2" xfId="0" applyFont="1" applyFill="1" applyBorder="1" applyAlignment="1">
      <alignment vertical="center" wrapText="1"/>
    </xf>
    <xf numFmtId="0" fontId="2" fillId="2" borderId="2" xfId="0" applyFont="1" applyFill="1" applyBorder="1" applyAlignment="1">
      <alignment wrapText="1"/>
    </xf>
    <xf numFmtId="0" fontId="3" fillId="2" borderId="2" xfId="0" applyFont="1" applyFill="1" applyBorder="1" applyAlignment="1">
      <alignment wrapText="1"/>
    </xf>
    <xf numFmtId="0" fontId="2" fillId="2" borderId="2" xfId="0" applyFont="1" applyFill="1" applyBorder="1" applyAlignment="1">
      <alignment vertical="center"/>
    </xf>
    <xf numFmtId="0" fontId="5" fillId="2" borderId="2" xfId="0" quotePrefix="1" applyFont="1" applyFill="1" applyBorder="1" applyAlignment="1">
      <alignment wrapText="1"/>
    </xf>
    <xf numFmtId="0" fontId="7" fillId="2" borderId="2" xfId="0" quotePrefix="1" applyFont="1" applyFill="1" applyBorder="1" applyAlignment="1">
      <alignment wrapText="1"/>
    </xf>
    <xf numFmtId="0" fontId="8" fillId="2" borderId="2" xfId="0" applyFont="1" applyFill="1" applyBorder="1"/>
    <xf numFmtId="0" fontId="4" fillId="2" borderId="2" xfId="0" applyFont="1" applyFill="1" applyBorder="1" applyAlignment="1">
      <alignment vertical="center"/>
    </xf>
    <xf numFmtId="0" fontId="19" fillId="0" borderId="0" xfId="0" applyFont="1" applyAlignment="1">
      <alignment vertical="center"/>
    </xf>
    <xf numFmtId="0" fontId="21" fillId="3" borderId="0" xfId="0" applyFont="1" applyFill="1" applyAlignment="1">
      <alignment horizontal="center" vertical="center"/>
    </xf>
    <xf numFmtId="0" fontId="21" fillId="2" borderId="2" xfId="0" applyFont="1" applyFill="1" applyBorder="1" applyAlignment="1">
      <alignment horizontal="center" vertical="center"/>
    </xf>
    <xf numFmtId="0" fontId="21" fillId="2" borderId="0" xfId="0" applyFont="1" applyFill="1" applyAlignment="1">
      <alignment horizontal="center" vertical="center"/>
    </xf>
    <xf numFmtId="3" fontId="22" fillId="0" borderId="0" xfId="0" applyNumberFormat="1" applyFont="1" applyAlignment="1">
      <alignment horizontal="center" vertical="center"/>
    </xf>
    <xf numFmtId="167" fontId="23" fillId="0" borderId="0" xfId="1" applyNumberFormat="1" applyFont="1" applyAlignment="1">
      <alignment horizontal="center" vertical="center"/>
    </xf>
    <xf numFmtId="0" fontId="22" fillId="0" borderId="0" xfId="0" applyFont="1" applyAlignment="1">
      <alignment horizontal="center" vertical="center"/>
    </xf>
    <xf numFmtId="3" fontId="22" fillId="2" borderId="0" xfId="0" applyNumberFormat="1" applyFont="1" applyFill="1" applyAlignment="1">
      <alignment horizontal="center" vertical="center"/>
    </xf>
    <xf numFmtId="167" fontId="23" fillId="2" borderId="0" xfId="1" applyNumberFormat="1" applyFont="1" applyFill="1" applyAlignment="1">
      <alignment horizontal="center" vertical="center"/>
    </xf>
    <xf numFmtId="0" fontId="22" fillId="2" borderId="0" xfId="0" applyFont="1" applyFill="1" applyAlignment="1">
      <alignment horizontal="center" vertical="center"/>
    </xf>
    <xf numFmtId="0" fontId="20" fillId="2" borderId="2" xfId="0" applyFont="1" applyFill="1" applyBorder="1" applyAlignment="1">
      <alignment horizontal="center" vertical="center"/>
    </xf>
    <xf numFmtId="0" fontId="20" fillId="2" borderId="0" xfId="0" applyFont="1" applyFill="1" applyAlignment="1">
      <alignment horizontal="center" vertical="center"/>
    </xf>
    <xf numFmtId="168" fontId="20" fillId="2" borderId="0" xfId="1" applyNumberFormat="1" applyFont="1" applyFill="1" applyAlignment="1">
      <alignment horizontal="center" vertical="center"/>
    </xf>
    <xf numFmtId="0" fontId="14" fillId="2" borderId="0" xfId="0" applyFont="1" applyFill="1" applyAlignment="1">
      <alignment horizontal="center" vertical="center"/>
    </xf>
    <xf numFmtId="0" fontId="20" fillId="0" borderId="2" xfId="0" applyFont="1" applyBorder="1" applyAlignment="1">
      <alignment vertical="center"/>
    </xf>
    <xf numFmtId="3" fontId="20" fillId="0" borderId="2" xfId="0" applyNumberFormat="1" applyFont="1" applyBorder="1" applyAlignment="1">
      <alignment vertical="center" wrapText="1"/>
    </xf>
    <xf numFmtId="0" fontId="20" fillId="0" borderId="0" xfId="0" applyFont="1" applyAlignment="1">
      <alignment vertical="center"/>
    </xf>
    <xf numFmtId="0" fontId="24" fillId="0" borderId="0" xfId="0" applyFont="1" applyAlignment="1" applyProtection="1">
      <alignment vertical="center"/>
      <protection hidden="1"/>
    </xf>
    <xf numFmtId="3" fontId="24" fillId="0" borderId="0" xfId="0" applyNumberFormat="1" applyFont="1" applyAlignment="1" applyProtection="1">
      <alignment vertical="center"/>
      <protection hidden="1"/>
    </xf>
    <xf numFmtId="0" fontId="27" fillId="0" borderId="0" xfId="0" applyFont="1" applyAlignment="1">
      <alignment vertical="center"/>
    </xf>
    <xf numFmtId="0" fontId="25" fillId="0" borderId="0" xfId="0" applyFont="1" applyAlignment="1" applyProtection="1">
      <alignment horizontal="center" vertical="center"/>
      <protection hidden="1"/>
    </xf>
    <xf numFmtId="0" fontId="25" fillId="0" borderId="0" xfId="0" applyFont="1" applyAlignment="1" applyProtection="1">
      <alignment vertical="center"/>
      <protection hidden="1"/>
    </xf>
    <xf numFmtId="0" fontId="24" fillId="0" borderId="0" xfId="0" applyFont="1" applyAlignment="1">
      <alignment vertical="center"/>
    </xf>
    <xf numFmtId="0" fontId="24" fillId="0" borderId="0" xfId="0" applyFont="1" applyAlignment="1" applyProtection="1">
      <alignment vertical="center"/>
      <protection locked="0"/>
    </xf>
    <xf numFmtId="0" fontId="0" fillId="0" borderId="0" xfId="0" applyAlignment="1">
      <alignment vertical="center"/>
    </xf>
    <xf numFmtId="0" fontId="22" fillId="0" borderId="2" xfId="0" applyFont="1" applyBorder="1" applyAlignment="1">
      <alignment horizontal="center" vertical="center" wrapText="1"/>
    </xf>
    <xf numFmtId="3" fontId="22" fillId="0" borderId="2" xfId="0" applyNumberFormat="1" applyFont="1" applyBorder="1" applyAlignment="1">
      <alignment vertical="center" wrapText="1"/>
    </xf>
    <xf numFmtId="3" fontId="26" fillId="0" borderId="2" xfId="0" applyNumberFormat="1" applyFont="1" applyBorder="1" applyAlignment="1">
      <alignment vertical="center" wrapText="1"/>
    </xf>
    <xf numFmtId="0" fontId="22" fillId="2" borderId="2" xfId="0" applyFont="1" applyFill="1" applyBorder="1" applyAlignment="1">
      <alignment horizontal="center" vertical="center" wrapText="1"/>
    </xf>
    <xf numFmtId="3" fontId="22" fillId="2" borderId="2" xfId="0" applyNumberFormat="1" applyFont="1" applyFill="1" applyBorder="1" applyAlignment="1">
      <alignment vertical="center" wrapText="1"/>
    </xf>
    <xf numFmtId="3" fontId="26" fillId="2" borderId="2" xfId="0" applyNumberFormat="1" applyFont="1" applyFill="1" applyBorder="1" applyAlignment="1">
      <alignment vertical="center" wrapText="1"/>
    </xf>
    <xf numFmtId="0" fontId="20" fillId="2" borderId="2" xfId="0" quotePrefix="1" applyFont="1" applyFill="1" applyBorder="1" applyAlignment="1">
      <alignment horizontal="center" vertical="center" wrapText="1"/>
    </xf>
    <xf numFmtId="0" fontId="20" fillId="2" borderId="2" xfId="0" applyFont="1" applyFill="1" applyBorder="1" applyAlignment="1">
      <alignment horizontal="left" vertical="center" wrapText="1"/>
    </xf>
    <xf numFmtId="0" fontId="20" fillId="2" borderId="2" xfId="0" applyFont="1" applyFill="1" applyBorder="1" applyAlignment="1">
      <alignment horizontal="center" vertical="center" wrapText="1"/>
    </xf>
    <xf numFmtId="3" fontId="20" fillId="2" borderId="2" xfId="0" applyNumberFormat="1" applyFont="1" applyFill="1" applyBorder="1" applyAlignment="1">
      <alignment vertical="center" wrapText="1"/>
    </xf>
    <xf numFmtId="3" fontId="28" fillId="2" borderId="2" xfId="2" applyNumberFormat="1" applyFont="1" applyFill="1" applyBorder="1" applyAlignment="1">
      <alignment vertical="center"/>
    </xf>
    <xf numFmtId="0" fontId="21" fillId="2" borderId="2" xfId="0" quotePrefix="1" applyFont="1" applyFill="1" applyBorder="1" applyAlignment="1">
      <alignment horizontal="center" vertical="center" wrapText="1"/>
    </xf>
    <xf numFmtId="0" fontId="21" fillId="2" borderId="2" xfId="0" applyFont="1" applyFill="1" applyBorder="1" applyAlignment="1">
      <alignment horizontal="left" vertical="center" wrapText="1"/>
    </xf>
    <xf numFmtId="0" fontId="29" fillId="2" borderId="2" xfId="3" applyFont="1" applyFill="1" applyBorder="1" applyAlignment="1">
      <alignment horizontal="left" vertical="center"/>
    </xf>
    <xf numFmtId="0" fontId="21" fillId="2" borderId="2" xfId="0" applyFont="1" applyFill="1" applyBorder="1" applyAlignment="1">
      <alignment horizontal="center" vertical="center" wrapText="1"/>
    </xf>
    <xf numFmtId="3" fontId="21" fillId="2" borderId="2" xfId="0" applyNumberFormat="1" applyFont="1" applyFill="1" applyBorder="1" applyAlignment="1">
      <alignment vertical="center" wrapText="1"/>
    </xf>
    <xf numFmtId="3" fontId="29" fillId="2" borderId="2" xfId="2" applyNumberFormat="1" applyFont="1" applyFill="1" applyBorder="1" applyAlignment="1">
      <alignment vertical="center"/>
    </xf>
    <xf numFmtId="0" fontId="21" fillId="2" borderId="2" xfId="3" applyFont="1" applyFill="1" applyBorder="1" applyAlignment="1">
      <alignment horizontal="left" vertical="center"/>
    </xf>
    <xf numFmtId="0" fontId="29" fillId="2" borderId="2" xfId="4" applyFont="1" applyFill="1" applyBorder="1" applyAlignment="1">
      <alignment horizontal="left" vertical="center"/>
    </xf>
    <xf numFmtId="0" fontId="29" fillId="2" borderId="2" xfId="5" applyFont="1" applyFill="1" applyBorder="1" applyAlignment="1">
      <alignment horizontal="left" vertical="center"/>
    </xf>
    <xf numFmtId="0" fontId="29" fillId="2" borderId="2" xfId="3" applyFont="1" applyFill="1" applyBorder="1" applyAlignment="1">
      <alignment horizontal="left" vertical="center" wrapText="1"/>
    </xf>
    <xf numFmtId="3" fontId="29" fillId="2" borderId="2" xfId="3" applyNumberFormat="1" applyFont="1" applyFill="1" applyBorder="1" applyAlignment="1">
      <alignment horizontal="left" vertical="center" wrapText="1"/>
    </xf>
    <xf numFmtId="3" fontId="20" fillId="2" borderId="2" xfId="0" applyNumberFormat="1" applyFont="1" applyFill="1" applyBorder="1" applyAlignment="1">
      <alignment horizontal="center" vertical="center" wrapText="1"/>
    </xf>
    <xf numFmtId="3" fontId="21" fillId="2" borderId="2" xfId="0" applyNumberFormat="1" applyFont="1" applyFill="1" applyBorder="1" applyAlignment="1">
      <alignment horizontal="center" vertical="center" wrapText="1"/>
    </xf>
    <xf numFmtId="0" fontId="21" fillId="2" borderId="2" xfId="0" applyFont="1" applyFill="1" applyBorder="1" applyAlignment="1">
      <alignment vertical="center" wrapText="1"/>
    </xf>
    <xf numFmtId="0" fontId="21" fillId="0" borderId="2" xfId="0" applyFont="1" applyBorder="1" applyAlignment="1">
      <alignment horizontal="left" vertical="center" wrapText="1"/>
    </xf>
    <xf numFmtId="0" fontId="20" fillId="3" borderId="2" xfId="0" applyFont="1" applyFill="1" applyBorder="1" applyAlignment="1">
      <alignment horizontal="center" vertical="center" wrapText="1"/>
    </xf>
    <xf numFmtId="3" fontId="20" fillId="2" borderId="2" xfId="0" applyNumberFormat="1" applyFont="1" applyFill="1" applyBorder="1" applyAlignment="1">
      <alignment horizontal="right" vertical="center" wrapText="1"/>
    </xf>
    <xf numFmtId="0" fontId="21" fillId="0" borderId="2" xfId="0" applyFont="1" applyBorder="1" applyAlignment="1">
      <alignment horizontal="center" vertical="center" wrapText="1"/>
    </xf>
    <xf numFmtId="0" fontId="20" fillId="2" borderId="2" xfId="0" applyFont="1" applyFill="1" applyBorder="1" applyAlignment="1">
      <alignment horizontal="left" vertical="center"/>
    </xf>
    <xf numFmtId="0" fontId="21" fillId="2" borderId="2" xfId="0" applyFont="1" applyFill="1" applyBorder="1" applyAlignment="1">
      <alignment horizontal="left" vertical="center"/>
    </xf>
    <xf numFmtId="0" fontId="21" fillId="0" borderId="2" xfId="0" quotePrefix="1" applyFont="1" applyBorder="1" applyAlignment="1">
      <alignment horizontal="center" vertical="center" wrapText="1"/>
    </xf>
    <xf numFmtId="3" fontId="21" fillId="0" borderId="2" xfId="0" applyNumberFormat="1" applyFont="1" applyBorder="1" applyAlignment="1">
      <alignment vertical="center" wrapText="1"/>
    </xf>
    <xf numFmtId="3" fontId="29" fillId="2" borderId="2" xfId="0" applyNumberFormat="1" applyFont="1" applyFill="1" applyBorder="1" applyAlignment="1">
      <alignment vertical="center"/>
    </xf>
    <xf numFmtId="3" fontId="21" fillId="0" borderId="0" xfId="0" applyNumberFormat="1" applyFont="1" applyAlignment="1">
      <alignment horizontal="center" vertical="center"/>
    </xf>
    <xf numFmtId="167" fontId="29" fillId="0" borderId="0" xfId="1" applyNumberFormat="1" applyFont="1" applyAlignment="1">
      <alignment horizontal="center" vertical="center"/>
    </xf>
    <xf numFmtId="0" fontId="21" fillId="0" borderId="0" xfId="0" applyFont="1" applyAlignment="1">
      <alignment horizontal="center" vertical="center"/>
    </xf>
    <xf numFmtId="3" fontId="21" fillId="2" borderId="0" xfId="0" applyNumberFormat="1" applyFont="1" applyFill="1" applyAlignment="1">
      <alignment horizontal="center" vertical="center"/>
    </xf>
    <xf numFmtId="167" fontId="29" fillId="2" borderId="0" xfId="1" applyNumberFormat="1" applyFont="1" applyFill="1" applyAlignment="1">
      <alignment horizontal="center" vertical="center"/>
    </xf>
    <xf numFmtId="3" fontId="29" fillId="2" borderId="2" xfId="0" applyNumberFormat="1" applyFont="1" applyFill="1" applyBorder="1" applyAlignment="1">
      <alignment vertical="center" wrapText="1"/>
    </xf>
    <xf numFmtId="0" fontId="10" fillId="0" borderId="0" xfId="0" applyFont="1" applyAlignment="1">
      <alignment horizontal="center" vertical="center"/>
    </xf>
    <xf numFmtId="0" fontId="10" fillId="3" borderId="3"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10" fillId="3" borderId="2" xfId="0" applyFont="1" applyFill="1" applyBorder="1" applyAlignment="1">
      <alignment horizontal="center" vertical="center" textRotation="90" wrapText="1"/>
    </xf>
    <xf numFmtId="0" fontId="10" fillId="13" borderId="2" xfId="0" applyFont="1" applyFill="1" applyBorder="1" applyAlignment="1">
      <alignment horizontal="center" vertical="center" wrapText="1"/>
    </xf>
    <xf numFmtId="0" fontId="10" fillId="4" borderId="2" xfId="0" applyFont="1" applyFill="1" applyBorder="1" applyAlignment="1">
      <alignment horizontal="center" vertical="center" textRotation="90" wrapText="1"/>
    </xf>
    <xf numFmtId="0" fontId="31" fillId="3" borderId="2" xfId="0" applyFont="1" applyFill="1" applyBorder="1" applyAlignment="1">
      <alignment horizontal="center" vertical="center" wrapText="1"/>
    </xf>
    <xf numFmtId="0" fontId="32" fillId="3" borderId="2" xfId="0" applyFont="1" applyFill="1" applyBorder="1" applyAlignment="1">
      <alignment horizontal="center" vertical="center" wrapText="1"/>
    </xf>
    <xf numFmtId="0" fontId="31" fillId="3" borderId="2" xfId="0" applyFont="1" applyFill="1" applyBorder="1" applyAlignment="1">
      <alignment horizontal="left" vertical="center" wrapText="1"/>
    </xf>
    <xf numFmtId="3" fontId="31" fillId="3" borderId="2" xfId="0" applyNumberFormat="1" applyFont="1" applyFill="1" applyBorder="1" applyAlignment="1">
      <alignment vertical="center"/>
    </xf>
    <xf numFmtId="3" fontId="31" fillId="13" borderId="2" xfId="0" applyNumberFormat="1" applyFont="1" applyFill="1" applyBorder="1" applyAlignment="1">
      <alignment vertical="center"/>
    </xf>
    <xf numFmtId="3" fontId="31" fillId="4" borderId="2" xfId="0" applyNumberFormat="1" applyFont="1" applyFill="1" applyBorder="1" applyAlignment="1">
      <alignment vertical="center"/>
    </xf>
    <xf numFmtId="0" fontId="33" fillId="3" borderId="0" xfId="0" applyFont="1" applyFill="1" applyAlignment="1">
      <alignment vertical="center"/>
    </xf>
    <xf numFmtId="0" fontId="14" fillId="2" borderId="2" xfId="0" applyFont="1" applyFill="1" applyBorder="1" applyAlignment="1">
      <alignment horizontal="center" vertical="center" wrapText="1"/>
    </xf>
    <xf numFmtId="0" fontId="34" fillId="2" borderId="2" xfId="0" applyFont="1" applyFill="1" applyBorder="1" applyAlignment="1">
      <alignment horizontal="center" vertical="center" wrapText="1"/>
    </xf>
    <xf numFmtId="0" fontId="10" fillId="2" borderId="2" xfId="0" applyFont="1" applyFill="1" applyBorder="1" applyAlignment="1">
      <alignment horizontal="left" vertical="center" wrapText="1"/>
    </xf>
    <xf numFmtId="0" fontId="10" fillId="2" borderId="2" xfId="0" applyFont="1" applyFill="1" applyBorder="1" applyAlignment="1">
      <alignment horizontal="center" vertical="center" wrapText="1"/>
    </xf>
    <xf numFmtId="3" fontId="10" fillId="2" borderId="2" xfId="0" applyNumberFormat="1" applyFont="1" applyFill="1" applyBorder="1" applyAlignment="1">
      <alignment vertical="center"/>
    </xf>
    <xf numFmtId="3" fontId="10" fillId="13" borderId="2" xfId="0" applyNumberFormat="1" applyFont="1" applyFill="1" applyBorder="1" applyAlignment="1">
      <alignment vertical="center"/>
    </xf>
    <xf numFmtId="3" fontId="10" fillId="4" borderId="2" xfId="0" applyNumberFormat="1" applyFont="1" applyFill="1" applyBorder="1" applyAlignment="1">
      <alignment vertical="center"/>
    </xf>
    <xf numFmtId="0" fontId="19" fillId="2" borderId="0" xfId="0" applyFont="1" applyFill="1" applyAlignment="1">
      <alignment vertical="center"/>
    </xf>
    <xf numFmtId="0" fontId="25" fillId="2" borderId="2" xfId="0" applyFont="1" applyFill="1" applyBorder="1" applyAlignment="1">
      <alignment horizontal="center" vertical="center" wrapText="1"/>
    </xf>
    <xf numFmtId="0" fontId="25" fillId="2" borderId="2" xfId="0" applyFont="1" applyFill="1" applyBorder="1" applyAlignment="1">
      <alignment horizontal="left" vertical="center" wrapText="1"/>
    </xf>
    <xf numFmtId="0" fontId="25" fillId="2" borderId="2" xfId="0" applyFont="1" applyFill="1" applyBorder="1" applyAlignment="1">
      <alignment vertical="center" wrapText="1"/>
    </xf>
    <xf numFmtId="0" fontId="25" fillId="2" borderId="2" xfId="0" quotePrefix="1" applyFont="1" applyFill="1" applyBorder="1" applyAlignment="1">
      <alignment horizontal="left" vertical="center" wrapText="1"/>
    </xf>
    <xf numFmtId="0" fontId="35" fillId="0" borderId="2" xfId="0" quotePrefix="1" applyFont="1" applyBorder="1" applyAlignment="1">
      <alignment vertical="center" wrapText="1"/>
    </xf>
    <xf numFmtId="0" fontId="25" fillId="0" borderId="2" xfId="0" quotePrefix="1" applyFont="1" applyBorder="1" applyAlignment="1">
      <alignment vertical="center" wrapText="1"/>
    </xf>
    <xf numFmtId="3" fontId="24" fillId="2" borderId="2" xfId="0" applyNumberFormat="1" applyFont="1" applyFill="1" applyBorder="1" applyAlignment="1">
      <alignment vertical="center"/>
    </xf>
    <xf numFmtId="0" fontId="24" fillId="2" borderId="2" xfId="0" applyFont="1" applyFill="1" applyBorder="1" applyAlignment="1">
      <alignment vertical="center" wrapText="1"/>
    </xf>
    <xf numFmtId="0" fontId="25" fillId="13" borderId="2" xfId="0" applyFont="1" applyFill="1" applyBorder="1" applyAlignment="1">
      <alignment vertical="center"/>
    </xf>
    <xf numFmtId="0" fontId="25" fillId="4" borderId="2" xfId="0" applyFont="1" applyFill="1" applyBorder="1" applyAlignment="1">
      <alignment vertical="center"/>
    </xf>
    <xf numFmtId="0" fontId="35" fillId="0" borderId="2" xfId="0" applyFont="1" applyBorder="1" applyAlignment="1">
      <alignment vertical="center" wrapText="1"/>
    </xf>
    <xf numFmtId="0" fontId="25" fillId="0" borderId="2" xfId="0" applyFont="1" applyBorder="1" applyAlignment="1">
      <alignment vertical="center" wrapText="1"/>
    </xf>
    <xf numFmtId="0" fontId="36" fillId="0" borderId="2" xfId="0" applyFont="1" applyBorder="1" applyAlignment="1">
      <alignment vertical="center" wrapText="1"/>
    </xf>
    <xf numFmtId="0" fontId="25" fillId="0" borderId="2" xfId="0" applyFont="1" applyBorder="1" applyAlignment="1">
      <alignment wrapText="1"/>
    </xf>
    <xf numFmtId="0" fontId="24" fillId="2" borderId="2" xfId="0" applyFont="1" applyFill="1" applyBorder="1" applyAlignment="1">
      <alignment horizontal="center" vertical="center" wrapText="1"/>
    </xf>
    <xf numFmtId="0" fontId="37" fillId="0" borderId="2" xfId="0" applyFont="1" applyBorder="1" applyAlignment="1">
      <alignment wrapText="1"/>
    </xf>
    <xf numFmtId="0" fontId="25" fillId="2" borderId="2" xfId="0" applyFont="1" applyFill="1" applyBorder="1" applyAlignment="1">
      <alignment horizontal="center" vertical="center"/>
    </xf>
    <xf numFmtId="0" fontId="30" fillId="2" borderId="2" xfId="0" applyFont="1" applyFill="1" applyBorder="1" applyAlignment="1">
      <alignment horizontal="left" vertical="center" wrapText="1"/>
    </xf>
    <xf numFmtId="0" fontId="25" fillId="0" borderId="2" xfId="0" applyFont="1" applyBorder="1" applyAlignment="1">
      <alignment horizontal="left" vertical="center" wrapText="1"/>
    </xf>
    <xf numFmtId="0" fontId="25" fillId="0" borderId="2" xfId="0" quotePrefix="1" applyFont="1" applyBorder="1" applyAlignment="1">
      <alignment horizontal="left" vertical="center" wrapText="1"/>
    </xf>
    <xf numFmtId="0" fontId="25" fillId="0" borderId="2" xfId="0" applyFont="1" applyBorder="1" applyAlignment="1">
      <alignment horizontal="center" vertical="center" wrapText="1"/>
    </xf>
    <xf numFmtId="0" fontId="34" fillId="0" borderId="2" xfId="0" applyFont="1" applyBorder="1" applyAlignment="1">
      <alignment horizontal="center" vertical="center" wrapText="1"/>
    </xf>
    <xf numFmtId="3" fontId="24" fillId="0" borderId="2" xfId="0" applyNumberFormat="1" applyFont="1" applyBorder="1" applyAlignment="1">
      <alignment vertical="center"/>
    </xf>
    <xf numFmtId="0" fontId="24" fillId="0" borderId="2" xfId="0" applyFont="1" applyBorder="1" applyAlignment="1">
      <alignment vertical="center" wrapText="1"/>
    </xf>
    <xf numFmtId="0" fontId="39" fillId="0" borderId="0" xfId="0" applyFont="1" applyAlignment="1">
      <alignment vertical="center"/>
    </xf>
    <xf numFmtId="0" fontId="25" fillId="0" borderId="2" xfId="0" applyFont="1" applyBorder="1" applyAlignment="1">
      <alignment horizontal="center" vertical="center"/>
    </xf>
    <xf numFmtId="0" fontId="34" fillId="0" borderId="2" xfId="0" applyFont="1" applyBorder="1" applyAlignment="1">
      <alignment horizontal="center" vertical="center"/>
    </xf>
    <xf numFmtId="0" fontId="24" fillId="0" borderId="2" xfId="0" applyFont="1" applyBorder="1" applyAlignment="1">
      <alignment horizontal="left" vertical="center" wrapText="1"/>
    </xf>
    <xf numFmtId="0" fontId="40" fillId="3" borderId="2" xfId="0" applyFont="1" applyFill="1" applyBorder="1" applyAlignment="1">
      <alignment horizontal="center" vertical="center"/>
    </xf>
    <xf numFmtId="0" fontId="30" fillId="3" borderId="2" xfId="0" applyFont="1" applyFill="1" applyBorder="1" applyAlignment="1">
      <alignment horizontal="center" vertical="center"/>
    </xf>
    <xf numFmtId="0" fontId="41" fillId="3" borderId="2" xfId="0" applyFont="1" applyFill="1" applyBorder="1" applyAlignment="1">
      <alignment wrapText="1"/>
    </xf>
    <xf numFmtId="0" fontId="40" fillId="3" borderId="2" xfId="0" applyFont="1" applyFill="1" applyBorder="1" applyAlignment="1">
      <alignment wrapText="1"/>
    </xf>
    <xf numFmtId="0" fontId="40" fillId="3" borderId="2" xfId="0" applyFont="1" applyFill="1" applyBorder="1" applyAlignment="1">
      <alignment horizontal="center" vertical="center" wrapText="1"/>
    </xf>
    <xf numFmtId="0" fontId="42" fillId="0" borderId="2" xfId="0" applyFont="1" applyBorder="1" applyAlignment="1">
      <alignment horizontal="center" vertical="center"/>
    </xf>
    <xf numFmtId="0" fontId="24" fillId="0" borderId="2" xfId="0" applyFont="1" applyBorder="1" applyAlignment="1">
      <alignment horizontal="center" vertical="center" wrapText="1"/>
    </xf>
    <xf numFmtId="0" fontId="43" fillId="0" borderId="0" xfId="0" applyFont="1" applyAlignment="1">
      <alignment vertical="center"/>
    </xf>
    <xf numFmtId="0" fontId="25" fillId="0" borderId="7" xfId="0" quotePrefix="1" applyFont="1" applyBorder="1" applyAlignment="1">
      <alignment vertical="center" wrapText="1"/>
    </xf>
    <xf numFmtId="0" fontId="25" fillId="0" borderId="7" xfId="0" applyFont="1" applyBorder="1" applyAlignment="1">
      <alignment vertical="center" wrapText="1"/>
    </xf>
    <xf numFmtId="0" fontId="32" fillId="3" borderId="2" xfId="0" applyFont="1" applyFill="1" applyBorder="1" applyAlignment="1">
      <alignment horizontal="center" vertical="center"/>
    </xf>
    <xf numFmtId="0" fontId="40" fillId="3" borderId="2" xfId="0" applyFont="1" applyFill="1" applyBorder="1" applyAlignment="1">
      <alignment horizontal="left" vertical="center" wrapText="1"/>
    </xf>
    <xf numFmtId="0" fontId="24" fillId="0" borderId="10" xfId="0" applyFont="1" applyBorder="1" applyAlignment="1">
      <alignment horizontal="center" vertical="center"/>
    </xf>
    <xf numFmtId="0" fontId="30" fillId="0" borderId="10" xfId="0" applyFont="1" applyBorder="1" applyAlignment="1">
      <alignment horizontal="center" vertical="center"/>
    </xf>
    <xf numFmtId="0" fontId="24" fillId="0" borderId="10" xfId="0" applyFont="1" applyBorder="1" applyAlignment="1">
      <alignment horizontal="left" vertical="center" wrapText="1"/>
    </xf>
    <xf numFmtId="3" fontId="24" fillId="0" borderId="10" xfId="0" applyNumberFormat="1" applyFont="1" applyBorder="1" applyAlignment="1">
      <alignment vertical="center"/>
    </xf>
    <xf numFmtId="0" fontId="24" fillId="0" borderId="10" xfId="0" applyFont="1" applyBorder="1" applyAlignment="1">
      <alignment vertical="center" wrapText="1"/>
    </xf>
    <xf numFmtId="0" fontId="24" fillId="13" borderId="10" xfId="0" applyFont="1" applyFill="1" applyBorder="1" applyAlignment="1">
      <alignment vertical="center"/>
    </xf>
    <xf numFmtId="0" fontId="24" fillId="4" borderId="10" xfId="0" applyFont="1" applyFill="1" applyBorder="1" applyAlignment="1">
      <alignment vertical="center"/>
    </xf>
    <xf numFmtId="0" fontId="44" fillId="0" borderId="0" xfId="0" applyFont="1" applyAlignment="1">
      <alignment vertical="center"/>
    </xf>
    <xf numFmtId="0" fontId="25" fillId="0" borderId="2" xfId="0" applyFont="1" applyBorder="1" applyAlignment="1">
      <alignment horizontal="justify" vertical="center" wrapText="1"/>
    </xf>
    <xf numFmtId="0" fontId="42" fillId="0" borderId="2" xfId="0" applyFont="1" applyBorder="1" applyAlignment="1">
      <alignment horizontal="left" vertical="center" wrapText="1"/>
    </xf>
    <xf numFmtId="0" fontId="42" fillId="0" borderId="2" xfId="0" applyFont="1" applyBorder="1" applyAlignment="1">
      <alignment horizontal="center" vertical="center" wrapText="1"/>
    </xf>
    <xf numFmtId="3" fontId="42" fillId="0" borderId="2" xfId="0" applyNumberFormat="1" applyFont="1" applyBorder="1" applyAlignment="1">
      <alignment vertical="center"/>
    </xf>
    <xf numFmtId="0" fontId="42" fillId="0" borderId="2" xfId="0" applyFont="1" applyBorder="1" applyAlignment="1">
      <alignment vertical="center" wrapText="1"/>
    </xf>
    <xf numFmtId="0" fontId="42" fillId="13" borderId="2" xfId="0" applyFont="1" applyFill="1" applyBorder="1" applyAlignment="1">
      <alignment vertical="center"/>
    </xf>
    <xf numFmtId="0" fontId="42" fillId="4" borderId="2" xfId="0" applyFont="1" applyFill="1" applyBorder="1" applyAlignment="1">
      <alignment vertical="center"/>
    </xf>
    <xf numFmtId="0" fontId="45" fillId="0" borderId="0" xfId="0" applyFont="1" applyAlignment="1">
      <alignment vertical="center"/>
    </xf>
    <xf numFmtId="0" fontId="24" fillId="0" borderId="2" xfId="0" applyFont="1" applyBorder="1" applyAlignment="1">
      <alignment horizontal="left" vertical="center"/>
    </xf>
    <xf numFmtId="4" fontId="24" fillId="0" borderId="2" xfId="0" applyNumberFormat="1" applyFont="1" applyBorder="1" applyAlignment="1">
      <alignment vertical="center"/>
    </xf>
    <xf numFmtId="0" fontId="49" fillId="0" borderId="2" xfId="0" applyFont="1" applyBorder="1" applyAlignment="1">
      <alignment horizontal="left" vertical="center" wrapText="1"/>
    </xf>
    <xf numFmtId="0" fontId="49" fillId="0" borderId="2" xfId="0" applyFont="1" applyBorder="1" applyAlignment="1">
      <alignment horizontal="left" vertical="center"/>
    </xf>
    <xf numFmtId="0" fontId="34" fillId="0" borderId="2" xfId="0" applyFont="1" applyBorder="1" applyAlignment="1">
      <alignment horizontal="left" vertical="center" wrapText="1"/>
    </xf>
    <xf numFmtId="0" fontId="36" fillId="0" borderId="2" xfId="0" applyFont="1" applyBorder="1" applyAlignment="1">
      <alignment horizontal="center" vertical="center"/>
    </xf>
    <xf numFmtId="0" fontId="36" fillId="0" borderId="2" xfId="0" applyFont="1" applyBorder="1" applyAlignment="1">
      <alignment horizontal="left" vertical="center" wrapText="1"/>
    </xf>
    <xf numFmtId="0" fontId="34" fillId="2" borderId="2" xfId="0" applyFont="1" applyFill="1" applyBorder="1" applyAlignment="1">
      <alignment horizontal="left" vertical="center" wrapText="1"/>
    </xf>
    <xf numFmtId="0" fontId="36" fillId="0" borderId="2" xfId="0" applyFont="1" applyBorder="1" applyAlignment="1">
      <alignment horizontal="center" vertical="center" wrapText="1"/>
    </xf>
    <xf numFmtId="3" fontId="50" fillId="0" borderId="2" xfId="0" applyNumberFormat="1" applyFont="1" applyBorder="1" applyAlignment="1">
      <alignment vertical="center"/>
    </xf>
    <xf numFmtId="0" fontId="50" fillId="0" borderId="2" xfId="0" applyFont="1" applyBorder="1" applyAlignment="1">
      <alignment vertical="center" wrapText="1"/>
    </xf>
    <xf numFmtId="0" fontId="36" fillId="13" borderId="2" xfId="0" applyFont="1" applyFill="1" applyBorder="1" applyAlignment="1">
      <alignment vertical="center"/>
    </xf>
    <xf numFmtId="0" fontId="36" fillId="4" borderId="2" xfId="0" applyFont="1" applyFill="1" applyBorder="1" applyAlignment="1">
      <alignment vertical="center"/>
    </xf>
    <xf numFmtId="0" fontId="51" fillId="0" borderId="0" xfId="0" applyFont="1" applyAlignment="1">
      <alignment vertical="center"/>
    </xf>
    <xf numFmtId="0" fontId="43" fillId="0" borderId="9" xfId="0" applyFont="1" applyBorder="1" applyAlignment="1">
      <alignment vertical="center"/>
    </xf>
    <xf numFmtId="0" fontId="43" fillId="0" borderId="2" xfId="0" applyFont="1" applyBorder="1" applyAlignment="1">
      <alignment vertical="center"/>
    </xf>
    <xf numFmtId="0" fontId="52" fillId="0" borderId="0" xfId="0" applyFont="1" applyAlignment="1">
      <alignment vertical="center"/>
    </xf>
    <xf numFmtId="0" fontId="38" fillId="0" borderId="2" xfId="0" applyFont="1" applyBorder="1" applyAlignment="1">
      <alignment horizontal="center" vertical="center"/>
    </xf>
    <xf numFmtId="0" fontId="53" fillId="0" borderId="2" xfId="0" applyFont="1" applyBorder="1" applyAlignment="1">
      <alignment horizontal="center" vertical="center"/>
    </xf>
    <xf numFmtId="0" fontId="38" fillId="0" borderId="2" xfId="0" applyFont="1" applyBorder="1" applyAlignment="1">
      <alignment horizontal="center" vertical="center" wrapText="1"/>
    </xf>
    <xf numFmtId="3" fontId="49" fillId="0" borderId="2" xfId="0" applyNumberFormat="1" applyFont="1" applyBorder="1" applyAlignment="1">
      <alignment vertical="center"/>
    </xf>
    <xf numFmtId="0" fontId="49" fillId="0" borderId="2" xfId="0" applyFont="1" applyBorder="1" applyAlignment="1">
      <alignment vertical="center" wrapText="1"/>
    </xf>
    <xf numFmtId="0" fontId="38" fillId="13" borderId="2" xfId="0" applyFont="1" applyFill="1" applyBorder="1" applyAlignment="1">
      <alignment vertical="center"/>
    </xf>
    <xf numFmtId="0" fontId="38" fillId="4" borderId="2" xfId="0" applyFont="1" applyFill="1" applyBorder="1" applyAlignment="1">
      <alignment vertical="center"/>
    </xf>
    <xf numFmtId="0" fontId="54" fillId="0" borderId="0" xfId="0" applyFont="1" applyAlignment="1">
      <alignment vertical="center"/>
    </xf>
    <xf numFmtId="0" fontId="24" fillId="0" borderId="2" xfId="0" applyFont="1" applyBorder="1" applyAlignment="1">
      <alignment horizontal="center" vertical="center"/>
    </xf>
    <xf numFmtId="0" fontId="30" fillId="0" borderId="2" xfId="0" applyFont="1" applyBorder="1" applyAlignment="1">
      <alignment horizontal="center" vertical="center"/>
    </xf>
    <xf numFmtId="0" fontId="24" fillId="13" borderId="2" xfId="0" applyFont="1" applyFill="1" applyBorder="1" applyAlignment="1">
      <alignment vertical="center"/>
    </xf>
    <xf numFmtId="0" fontId="24" fillId="4" borderId="2" xfId="0" applyFont="1" applyFill="1" applyBorder="1" applyAlignment="1">
      <alignment vertical="center"/>
    </xf>
    <xf numFmtId="0" fontId="25" fillId="3" borderId="2" xfId="0" applyFont="1" applyFill="1" applyBorder="1" applyAlignment="1">
      <alignment horizontal="center" vertical="center"/>
    </xf>
    <xf numFmtId="0" fontId="24" fillId="3" borderId="2" xfId="0" applyFont="1" applyFill="1" applyBorder="1" applyAlignment="1">
      <alignment horizontal="left" vertical="center" wrapText="1"/>
    </xf>
    <xf numFmtId="0" fontId="25" fillId="3" borderId="2" xfId="0" applyFont="1" applyFill="1" applyBorder="1" applyAlignment="1">
      <alignment horizontal="center" vertical="center" wrapText="1"/>
    </xf>
    <xf numFmtId="3" fontId="10" fillId="3" borderId="2" xfId="0" applyNumberFormat="1" applyFont="1" applyFill="1" applyBorder="1" applyAlignment="1">
      <alignment vertical="center"/>
    </xf>
    <xf numFmtId="0" fontId="19" fillId="3" borderId="0" xfId="0" applyFont="1" applyFill="1" applyAlignment="1">
      <alignment vertical="center"/>
    </xf>
    <xf numFmtId="0" fontId="42" fillId="8" borderId="10" xfId="0" applyFont="1" applyFill="1" applyBorder="1" applyAlignment="1">
      <alignment vertical="center"/>
    </xf>
    <xf numFmtId="0" fontId="25" fillId="8" borderId="10" xfId="0" applyFont="1" applyFill="1" applyBorder="1" applyAlignment="1">
      <alignment horizontal="center" vertical="center" wrapText="1"/>
    </xf>
    <xf numFmtId="0" fontId="25" fillId="8" borderId="3" xfId="0" applyFont="1" applyFill="1" applyBorder="1" applyAlignment="1">
      <alignment vertical="center" wrapText="1"/>
    </xf>
    <xf numFmtId="0" fontId="34" fillId="8" borderId="2" xfId="0" quotePrefix="1" applyFont="1" applyFill="1" applyBorder="1" applyAlignment="1">
      <alignment horizontal="left" vertical="center" wrapText="1"/>
    </xf>
    <xf numFmtId="0" fontId="25" fillId="8" borderId="2" xfId="0" quotePrefix="1" applyFont="1" applyFill="1" applyBorder="1" applyAlignment="1">
      <alignment horizontal="left" vertical="center" wrapText="1"/>
    </xf>
    <xf numFmtId="0" fontId="25" fillId="8" borderId="3" xfId="0" applyFont="1" applyFill="1" applyBorder="1" applyAlignment="1">
      <alignment horizontal="center" vertical="center" wrapText="1"/>
    </xf>
    <xf numFmtId="3" fontId="24" fillId="8" borderId="2" xfId="0" applyNumberFormat="1" applyFont="1" applyFill="1" applyBorder="1" applyAlignment="1">
      <alignment vertical="center"/>
    </xf>
    <xf numFmtId="0" fontId="24" fillId="8" borderId="2" xfId="0" applyFont="1" applyFill="1" applyBorder="1" applyAlignment="1">
      <alignment vertical="center" wrapText="1"/>
    </xf>
    <xf numFmtId="0" fontId="25" fillId="8" borderId="2" xfId="0" applyFont="1" applyFill="1" applyBorder="1" applyAlignment="1">
      <alignment vertical="center"/>
    </xf>
    <xf numFmtId="0" fontId="19" fillId="8" borderId="0" xfId="0" applyFont="1" applyFill="1" applyAlignment="1">
      <alignment vertical="center"/>
    </xf>
    <xf numFmtId="0" fontId="25" fillId="8" borderId="2" xfId="0" applyFont="1" applyFill="1" applyBorder="1" applyAlignment="1">
      <alignment horizontal="center" vertical="center"/>
    </xf>
    <xf numFmtId="0" fontId="42" fillId="8" borderId="3" xfId="0" applyFont="1" applyFill="1" applyBorder="1" applyAlignment="1">
      <alignment horizontal="center" vertical="center"/>
    </xf>
    <xf numFmtId="0" fontId="30" fillId="0" borderId="2" xfId="0" applyFont="1" applyBorder="1" applyAlignment="1">
      <alignment horizontal="left" vertical="center" wrapText="1"/>
    </xf>
    <xf numFmtId="3" fontId="30" fillId="0" borderId="2" xfId="0" applyNumberFormat="1" applyFont="1" applyBorder="1" applyAlignment="1">
      <alignment vertical="center"/>
    </xf>
    <xf numFmtId="0" fontId="30" fillId="0" borderId="2" xfId="0" applyFont="1" applyBorder="1" applyAlignment="1">
      <alignment vertical="center" wrapText="1"/>
    </xf>
    <xf numFmtId="0" fontId="34" fillId="13" borderId="2" xfId="0" applyFont="1" applyFill="1" applyBorder="1" applyAlignment="1">
      <alignment vertical="center"/>
    </xf>
    <xf numFmtId="0" fontId="34" fillId="4" borderId="2" xfId="0" applyFont="1" applyFill="1" applyBorder="1" applyAlignment="1">
      <alignment vertical="center"/>
    </xf>
    <xf numFmtId="0" fontId="55" fillId="0" borderId="2" xfId="0" applyFont="1" applyBorder="1" applyAlignment="1">
      <alignment vertical="center"/>
    </xf>
    <xf numFmtId="0" fontId="25" fillId="0" borderId="2" xfId="0" applyFont="1" applyBorder="1" applyAlignment="1">
      <alignment vertical="center"/>
    </xf>
    <xf numFmtId="0" fontId="25" fillId="3" borderId="2" xfId="0" applyFont="1" applyFill="1" applyBorder="1" applyAlignment="1">
      <alignment horizontal="left" vertical="center" wrapText="1"/>
    </xf>
    <xf numFmtId="0" fontId="25" fillId="3" borderId="2" xfId="0" quotePrefix="1" applyFont="1" applyFill="1" applyBorder="1" applyAlignment="1">
      <alignment horizontal="left" vertical="center" wrapText="1"/>
    </xf>
    <xf numFmtId="0" fontId="14" fillId="0" borderId="0" xfId="0" applyFont="1" applyAlignment="1">
      <alignment wrapText="1"/>
    </xf>
    <xf numFmtId="0" fontId="37" fillId="0" borderId="0" xfId="0" applyFont="1" applyAlignment="1">
      <alignment vertical="center"/>
    </xf>
    <xf numFmtId="0" fontId="56" fillId="0" borderId="2" xfId="0" applyFont="1" applyBorder="1" applyAlignment="1">
      <alignment horizontal="center" vertical="center"/>
    </xf>
    <xf numFmtId="0" fontId="25" fillId="0" borderId="0" xfId="0" applyFont="1" applyAlignment="1">
      <alignment horizontal="left" vertical="center" wrapText="1"/>
    </xf>
    <xf numFmtId="0" fontId="25" fillId="0" borderId="9" xfId="0" applyFont="1" applyBorder="1" applyAlignment="1">
      <alignment horizontal="left" vertical="center" wrapText="1"/>
    </xf>
    <xf numFmtId="0" fontId="24" fillId="0" borderId="9" xfId="0" applyFont="1" applyBorder="1" applyAlignment="1">
      <alignment horizontal="left" vertical="center" wrapText="1"/>
    </xf>
    <xf numFmtId="0" fontId="42" fillId="2" borderId="3" xfId="0" applyFont="1" applyFill="1" applyBorder="1" applyAlignment="1">
      <alignment horizontal="center" vertical="center"/>
    </xf>
    <xf numFmtId="0" fontId="25" fillId="2" borderId="3" xfId="0" applyFont="1" applyFill="1" applyBorder="1" applyAlignment="1">
      <alignment vertical="center" wrapText="1"/>
    </xf>
    <xf numFmtId="0" fontId="25" fillId="2" borderId="3" xfId="0" applyFont="1" applyFill="1" applyBorder="1" applyAlignment="1">
      <alignment horizontal="center" vertical="center" wrapText="1"/>
    </xf>
    <xf numFmtId="0" fontId="25" fillId="2" borderId="2" xfId="0" applyFont="1" applyFill="1" applyBorder="1" applyAlignment="1">
      <alignment vertical="center"/>
    </xf>
    <xf numFmtId="0" fontId="14" fillId="0" borderId="0" xfId="0" quotePrefix="1" applyFont="1" applyAlignment="1">
      <alignment wrapText="1"/>
    </xf>
    <xf numFmtId="0" fontId="14" fillId="0" borderId="2" xfId="0" applyFont="1" applyBorder="1" applyAlignment="1">
      <alignment horizontal="center" vertical="center"/>
    </xf>
    <xf numFmtId="0" fontId="14" fillId="0" borderId="2" xfId="0" applyFont="1" applyBorder="1" applyAlignment="1">
      <alignment horizontal="left" vertical="center" wrapText="1"/>
    </xf>
    <xf numFmtId="0" fontId="10" fillId="0" borderId="2" xfId="0" applyFont="1" applyBorder="1" applyAlignment="1">
      <alignment horizontal="center" vertical="center" wrapText="1"/>
    </xf>
    <xf numFmtId="0" fontId="14" fillId="0" borderId="2" xfId="0" applyFont="1" applyBorder="1" applyAlignment="1">
      <alignment vertical="center"/>
    </xf>
    <xf numFmtId="0" fontId="14" fillId="0" borderId="2" xfId="0" applyFont="1" applyBorder="1" applyAlignment="1">
      <alignment vertical="center" wrapText="1"/>
    </xf>
    <xf numFmtId="4" fontId="10" fillId="3" borderId="2" xfId="0" applyNumberFormat="1" applyFont="1" applyFill="1" applyBorder="1" applyAlignment="1">
      <alignment vertical="center"/>
    </xf>
    <xf numFmtId="166" fontId="10" fillId="3" borderId="2" xfId="0" applyNumberFormat="1" applyFont="1" applyFill="1" applyBorder="1" applyAlignment="1">
      <alignment vertical="center"/>
    </xf>
    <xf numFmtId="166" fontId="10" fillId="13" borderId="2" xfId="0" applyNumberFormat="1" applyFont="1" applyFill="1" applyBorder="1" applyAlignment="1">
      <alignment vertical="center"/>
    </xf>
    <xf numFmtId="166" fontId="10" fillId="4" borderId="2" xfId="0" applyNumberFormat="1" applyFont="1" applyFill="1" applyBorder="1" applyAlignment="1">
      <alignment vertical="center"/>
    </xf>
    <xf numFmtId="0" fontId="14" fillId="0" borderId="0" xfId="0" applyFont="1" applyAlignment="1">
      <alignment horizontal="center" vertical="center"/>
    </xf>
    <xf numFmtId="0" fontId="34"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vertical="center" wrapText="1"/>
    </xf>
    <xf numFmtId="0" fontId="14" fillId="0" borderId="0" xfId="0" applyFont="1" applyAlignment="1">
      <alignment vertical="center"/>
    </xf>
    <xf numFmtId="3" fontId="10" fillId="0" borderId="0" xfId="0" applyNumberFormat="1" applyFont="1" applyAlignment="1">
      <alignment vertical="center"/>
    </xf>
    <xf numFmtId="0" fontId="57" fillId="0" borderId="0" xfId="0" applyFont="1" applyAlignment="1">
      <alignment vertical="center"/>
    </xf>
    <xf numFmtId="0" fontId="34" fillId="13" borderId="0" xfId="0" applyFont="1" applyFill="1" applyAlignment="1">
      <alignment vertical="center"/>
    </xf>
    <xf numFmtId="0" fontId="58" fillId="4" borderId="0" xfId="0" applyFont="1" applyFill="1" applyAlignment="1">
      <alignment vertical="center"/>
    </xf>
    <xf numFmtId="166" fontId="10" fillId="0" borderId="0" xfId="0" applyNumberFormat="1" applyFont="1" applyAlignment="1">
      <alignment vertical="center"/>
    </xf>
    <xf numFmtId="166" fontId="57" fillId="0" borderId="0" xfId="0" applyNumberFormat="1" applyFont="1" applyAlignment="1">
      <alignment vertical="center"/>
    </xf>
    <xf numFmtId="166" fontId="34" fillId="13" borderId="0" xfId="0" applyNumberFormat="1" applyFont="1" applyFill="1" applyAlignment="1">
      <alignment vertical="center"/>
    </xf>
    <xf numFmtId="166" fontId="58" fillId="4" borderId="0" xfId="0" applyNumberFormat="1" applyFont="1" applyFill="1" applyAlignment="1">
      <alignment vertical="center"/>
    </xf>
    <xf numFmtId="0" fontId="55" fillId="0" borderId="0" xfId="0" applyFont="1" applyAlignment="1">
      <alignment horizontal="left" vertical="center" wrapText="1"/>
    </xf>
    <xf numFmtId="0" fontId="55" fillId="0" borderId="0" xfId="0" applyFont="1" applyAlignment="1">
      <alignment vertical="center" wrapText="1"/>
    </xf>
    <xf numFmtId="0" fontId="19" fillId="0" borderId="0" xfId="0" applyFont="1" applyAlignment="1">
      <alignment horizontal="left" vertical="center" wrapText="1"/>
    </xf>
    <xf numFmtId="3" fontId="19" fillId="0" borderId="0" xfId="0" applyNumberFormat="1" applyFont="1" applyAlignment="1">
      <alignment horizontal="left" vertical="center" wrapText="1"/>
    </xf>
    <xf numFmtId="3" fontId="14" fillId="0" borderId="0" xfId="0" applyNumberFormat="1" applyFont="1" applyAlignment="1">
      <alignment horizontal="left" vertical="center" wrapText="1"/>
    </xf>
    <xf numFmtId="3" fontId="60" fillId="0" borderId="0" xfId="0" applyNumberFormat="1" applyFont="1" applyAlignment="1">
      <alignment vertical="center"/>
    </xf>
    <xf numFmtId="0" fontId="61" fillId="13" borderId="0" xfId="0" applyFont="1" applyFill="1" applyAlignment="1">
      <alignment vertical="center"/>
    </xf>
    <xf numFmtId="0" fontId="52" fillId="4" borderId="0" xfId="0" applyFont="1" applyFill="1" applyAlignment="1">
      <alignment vertical="center"/>
    </xf>
    <xf numFmtId="0" fontId="19" fillId="0" borderId="0" xfId="0" applyFont="1" applyAlignment="1">
      <alignment vertical="center" wrapText="1"/>
    </xf>
    <xf numFmtId="0" fontId="35" fillId="0" borderId="0" xfId="3" applyFont="1" applyAlignment="1">
      <alignment vertical="center"/>
    </xf>
    <xf numFmtId="0" fontId="35" fillId="0" borderId="0" xfId="3" applyFont="1" applyAlignment="1">
      <alignment horizontal="center" vertical="center"/>
    </xf>
    <xf numFmtId="0" fontId="40" fillId="0" borderId="0" xfId="3" applyFont="1" applyAlignment="1">
      <alignment horizontal="center" vertical="center"/>
    </xf>
    <xf numFmtId="0" fontId="35" fillId="3" borderId="0" xfId="3" applyFont="1" applyFill="1" applyAlignment="1">
      <alignment vertical="center"/>
    </xf>
    <xf numFmtId="0" fontId="40" fillId="3" borderId="2" xfId="3" applyFont="1" applyFill="1" applyBorder="1" applyAlignment="1">
      <alignment horizontal="center" vertical="center" wrapText="1"/>
    </xf>
    <xf numFmtId="0" fontId="40" fillId="3" borderId="2" xfId="3" applyFont="1" applyFill="1" applyBorder="1" applyAlignment="1">
      <alignment horizontal="left" vertical="center" wrapText="1"/>
    </xf>
    <xf numFmtId="3" fontId="40" fillId="3" borderId="2" xfId="3" applyNumberFormat="1" applyFont="1" applyFill="1" applyBorder="1" applyAlignment="1">
      <alignment horizontal="center" vertical="center"/>
    </xf>
    <xf numFmtId="0" fontId="40" fillId="3" borderId="10" xfId="3" applyFont="1" applyFill="1" applyBorder="1" applyAlignment="1">
      <alignment horizontal="center" vertical="center" wrapText="1"/>
    </xf>
    <xf numFmtId="0" fontId="40" fillId="3" borderId="2" xfId="3" applyFont="1" applyFill="1" applyBorder="1" applyAlignment="1">
      <alignment horizontal="center" vertical="center" textRotation="90" wrapText="1"/>
    </xf>
    <xf numFmtId="0" fontId="40" fillId="3" borderId="2" xfId="3" applyFont="1" applyFill="1" applyBorder="1" applyAlignment="1">
      <alignment vertical="center"/>
    </xf>
    <xf numFmtId="0" fontId="40" fillId="3" borderId="2" xfId="3" applyFont="1" applyFill="1" applyBorder="1" applyAlignment="1">
      <alignment horizontal="center" vertical="center"/>
    </xf>
    <xf numFmtId="0" fontId="40" fillId="3" borderId="0" xfId="3" applyFont="1" applyFill="1" applyAlignment="1">
      <alignment vertical="center"/>
    </xf>
    <xf numFmtId="0" fontId="35" fillId="2" borderId="2" xfId="3" applyFont="1" applyFill="1" applyBorder="1" applyAlignment="1">
      <alignment horizontal="center" vertical="center"/>
    </xf>
    <xf numFmtId="0" fontId="35" fillId="2" borderId="2" xfId="3" applyFont="1" applyFill="1" applyBorder="1" applyAlignment="1">
      <alignment horizontal="center" vertical="center" wrapText="1"/>
    </xf>
    <xf numFmtId="0" fontId="35" fillId="2" borderId="2" xfId="3" applyFont="1" applyFill="1" applyBorder="1" applyAlignment="1">
      <alignment vertical="center" wrapText="1"/>
    </xf>
    <xf numFmtId="0" fontId="35" fillId="14" borderId="2" xfId="3" applyFont="1" applyFill="1" applyBorder="1" applyAlignment="1">
      <alignment vertical="center" wrapText="1"/>
    </xf>
    <xf numFmtId="0" fontId="35" fillId="2" borderId="2" xfId="3" applyFont="1" applyFill="1" applyBorder="1" applyAlignment="1">
      <alignment horizontal="left" vertical="center" wrapText="1"/>
    </xf>
    <xf numFmtId="0" fontId="40" fillId="2" borderId="2" xfId="3" applyFont="1" applyFill="1" applyBorder="1" applyAlignment="1">
      <alignment horizontal="center" vertical="center"/>
    </xf>
    <xf numFmtId="0" fontId="35" fillId="4" borderId="2" xfId="3" applyFont="1" applyFill="1" applyBorder="1" applyAlignment="1">
      <alignment horizontal="center" vertical="center"/>
    </xf>
    <xf numFmtId="0" fontId="35" fillId="6" borderId="2" xfId="3" applyFont="1" applyFill="1" applyBorder="1" applyAlignment="1">
      <alignment horizontal="center" vertical="center"/>
    </xf>
    <xf numFmtId="0" fontId="35" fillId="2" borderId="0" xfId="3" applyFont="1" applyFill="1" applyAlignment="1">
      <alignment vertical="center"/>
    </xf>
    <xf numFmtId="0" fontId="35" fillId="2" borderId="3" xfId="3" applyFont="1" applyFill="1" applyBorder="1" applyAlignment="1">
      <alignment vertical="center" wrapText="1"/>
    </xf>
    <xf numFmtId="0" fontId="35" fillId="14" borderId="2" xfId="3" quotePrefix="1" applyFont="1" applyFill="1" applyBorder="1" applyAlignment="1">
      <alignment vertical="center" wrapText="1"/>
    </xf>
    <xf numFmtId="0" fontId="35" fillId="14" borderId="2" xfId="3" applyFont="1" applyFill="1" applyBorder="1" applyAlignment="1">
      <alignment vertical="center"/>
    </xf>
    <xf numFmtId="0" fontId="35" fillId="2" borderId="3" xfId="3" applyFont="1" applyFill="1" applyBorder="1" applyAlignment="1">
      <alignment horizontal="center" vertical="center"/>
    </xf>
    <xf numFmtId="0" fontId="35" fillId="14" borderId="3" xfId="3" quotePrefix="1" applyFont="1" applyFill="1" applyBorder="1" applyAlignment="1">
      <alignment vertical="center" wrapText="1"/>
    </xf>
    <xf numFmtId="0" fontId="35" fillId="2" borderId="10" xfId="3" quotePrefix="1" applyFont="1" applyFill="1" applyBorder="1" applyAlignment="1">
      <alignment vertical="center" wrapText="1"/>
    </xf>
    <xf numFmtId="0" fontId="35" fillId="2" borderId="3" xfId="3" quotePrefix="1" applyFont="1" applyFill="1" applyBorder="1" applyAlignment="1">
      <alignment vertical="center" wrapText="1"/>
    </xf>
    <xf numFmtId="0" fontId="35" fillId="2" borderId="2" xfId="3" quotePrefix="1" applyFont="1" applyFill="1" applyBorder="1" applyAlignment="1">
      <alignment vertical="center" wrapText="1"/>
    </xf>
    <xf numFmtId="0" fontId="35" fillId="0" borderId="2" xfId="3" applyFont="1" applyBorder="1" applyAlignment="1">
      <alignment vertical="center" wrapText="1"/>
    </xf>
    <xf numFmtId="0" fontId="35" fillId="0" borderId="2" xfId="3" applyFont="1" applyBorder="1" applyAlignment="1">
      <alignment horizontal="center" vertical="center" wrapText="1"/>
    </xf>
    <xf numFmtId="0" fontId="35" fillId="14" borderId="3" xfId="3" applyFont="1" applyFill="1" applyBorder="1" applyAlignment="1">
      <alignment vertical="center" wrapText="1"/>
    </xf>
    <xf numFmtId="0" fontId="35" fillId="2" borderId="10" xfId="3" applyFont="1" applyFill="1" applyBorder="1" applyAlignment="1">
      <alignment vertical="center" wrapText="1"/>
    </xf>
    <xf numFmtId="0" fontId="35" fillId="0" borderId="3" xfId="3" applyFont="1" applyBorder="1" applyAlignment="1">
      <alignment vertical="center" wrapText="1"/>
    </xf>
    <xf numFmtId="0" fontId="40" fillId="14" borderId="2" xfId="3" applyFont="1" applyFill="1" applyBorder="1" applyAlignment="1">
      <alignment horizontal="left" vertical="center" wrapText="1"/>
    </xf>
    <xf numFmtId="0" fontId="40" fillId="2" borderId="2" xfId="3" applyFont="1" applyFill="1" applyBorder="1" applyAlignment="1">
      <alignment horizontal="left" vertical="center" wrapText="1"/>
    </xf>
    <xf numFmtId="0" fontId="40" fillId="2" borderId="2" xfId="3" applyFont="1" applyFill="1" applyBorder="1" applyAlignment="1">
      <alignment horizontal="center" vertical="center" wrapText="1"/>
    </xf>
    <xf numFmtId="0" fontId="40" fillId="4" borderId="2" xfId="3" applyFont="1" applyFill="1" applyBorder="1" applyAlignment="1">
      <alignment horizontal="center" vertical="center"/>
    </xf>
    <xf numFmtId="0" fontId="40" fillId="6" borderId="2" xfId="3" applyFont="1" applyFill="1" applyBorder="1" applyAlignment="1">
      <alignment horizontal="center" vertical="center"/>
    </xf>
    <xf numFmtId="0" fontId="40" fillId="2" borderId="2" xfId="0" applyFont="1" applyFill="1" applyBorder="1" applyAlignment="1">
      <alignment horizontal="left" vertical="center" wrapText="1"/>
    </xf>
    <xf numFmtId="0" fontId="40" fillId="0" borderId="2" xfId="3" applyFont="1" applyBorder="1" applyAlignment="1">
      <alignment vertical="center" wrapText="1"/>
    </xf>
    <xf numFmtId="0" fontId="35" fillId="14" borderId="2" xfId="3" applyFont="1" applyFill="1" applyBorder="1" applyAlignment="1">
      <alignment horizontal="left" vertical="center" wrapText="1"/>
    </xf>
    <xf numFmtId="0" fontId="35" fillId="14" borderId="2" xfId="3" quotePrefix="1" applyFont="1" applyFill="1" applyBorder="1" applyAlignment="1">
      <alignment horizontal="left" vertical="center" wrapText="1"/>
    </xf>
    <xf numFmtId="0" fontId="40" fillId="0" borderId="2" xfId="3" applyFont="1" applyBorder="1" applyAlignment="1">
      <alignment horizontal="center" vertical="center" wrapText="1"/>
    </xf>
    <xf numFmtId="0" fontId="35" fillId="2" borderId="3" xfId="3" applyFont="1" applyFill="1" applyBorder="1" applyAlignment="1">
      <alignment horizontal="center" vertical="center" wrapText="1"/>
    </xf>
    <xf numFmtId="0" fontId="40" fillId="0" borderId="3" xfId="0" applyFont="1" applyBorder="1" applyAlignment="1">
      <alignment vertical="center" wrapText="1"/>
    </xf>
    <xf numFmtId="0" fontId="35" fillId="0" borderId="2" xfId="3" applyFont="1" applyBorder="1" applyAlignment="1">
      <alignment vertical="center"/>
    </xf>
    <xf numFmtId="0" fontId="35" fillId="2" borderId="10" xfId="3" applyFont="1" applyFill="1" applyBorder="1" applyAlignment="1">
      <alignment horizontal="center" vertical="center" wrapText="1"/>
    </xf>
    <xf numFmtId="0" fontId="35" fillId="0" borderId="10" xfId="3" applyFont="1" applyBorder="1" applyAlignment="1">
      <alignment horizontal="center" vertical="center" wrapText="1"/>
    </xf>
    <xf numFmtId="0" fontId="40" fillId="0" borderId="10" xfId="3" applyFont="1" applyBorder="1" applyAlignment="1">
      <alignment horizontal="center" vertical="center" wrapText="1"/>
    </xf>
    <xf numFmtId="0" fontId="35" fillId="0" borderId="10" xfId="3" quotePrefix="1" applyFont="1" applyBorder="1" applyAlignment="1">
      <alignment horizontal="center" vertical="center" wrapText="1"/>
    </xf>
    <xf numFmtId="0" fontId="35" fillId="2" borderId="10" xfId="3" applyFont="1" applyFill="1" applyBorder="1" applyAlignment="1">
      <alignment horizontal="left" vertical="center" wrapText="1"/>
    </xf>
    <xf numFmtId="0" fontId="40" fillId="3" borderId="2" xfId="3" applyFont="1" applyFill="1" applyBorder="1" applyAlignment="1">
      <alignment vertical="center" wrapText="1"/>
    </xf>
    <xf numFmtId="0" fontId="40" fillId="14" borderId="2" xfId="3" applyFont="1" applyFill="1" applyBorder="1" applyAlignment="1">
      <alignment vertical="center"/>
    </xf>
    <xf numFmtId="0" fontId="40" fillId="2" borderId="2" xfId="3" applyFont="1" applyFill="1" applyBorder="1" applyAlignment="1">
      <alignment vertical="center"/>
    </xf>
    <xf numFmtId="0" fontId="40" fillId="0" borderId="0" xfId="3" applyFont="1" applyAlignment="1">
      <alignment vertical="center"/>
    </xf>
    <xf numFmtId="0" fontId="35" fillId="2" borderId="2" xfId="3" applyFont="1" applyFill="1" applyBorder="1" applyAlignment="1">
      <alignment vertical="center"/>
    </xf>
    <xf numFmtId="0" fontId="35" fillId="0" borderId="2" xfId="3" applyFont="1" applyBorder="1" applyAlignment="1">
      <alignment horizontal="center" vertical="center"/>
    </xf>
    <xf numFmtId="0" fontId="35" fillId="9" borderId="0" xfId="3" applyFont="1" applyFill="1" applyAlignment="1">
      <alignment vertical="center"/>
    </xf>
    <xf numFmtId="0" fontId="66" fillId="2" borderId="3" xfId="3" applyFont="1" applyFill="1" applyBorder="1" applyAlignment="1">
      <alignment vertical="center" wrapText="1"/>
    </xf>
    <xf numFmtId="0" fontId="66" fillId="0" borderId="2" xfId="3" applyFont="1" applyBorder="1" applyAlignment="1">
      <alignment vertical="center" wrapText="1"/>
    </xf>
    <xf numFmtId="0" fontId="66" fillId="2" borderId="2" xfId="3" applyFont="1" applyFill="1" applyBorder="1" applyAlignment="1">
      <alignment vertical="center" wrapText="1"/>
    </xf>
    <xf numFmtId="0" fontId="66" fillId="14" borderId="3" xfId="3" quotePrefix="1" applyFont="1" applyFill="1" applyBorder="1" applyAlignment="1">
      <alignment vertical="center" wrapText="1"/>
    </xf>
    <xf numFmtId="0" fontId="66" fillId="2" borderId="2" xfId="3" applyFont="1" applyFill="1" applyBorder="1" applyAlignment="1">
      <alignment horizontal="center" vertical="center" wrapText="1"/>
    </xf>
    <xf numFmtId="0" fontId="66" fillId="2" borderId="2" xfId="3" applyFont="1" applyFill="1" applyBorder="1" applyAlignment="1">
      <alignment vertical="center"/>
    </xf>
    <xf numFmtId="0" fontId="67" fillId="2" borderId="2" xfId="3" applyFont="1" applyFill="1" applyBorder="1" applyAlignment="1">
      <alignment horizontal="center" vertical="center"/>
    </xf>
    <xf numFmtId="0" fontId="66" fillId="4" borderId="2" xfId="3" applyFont="1" applyFill="1" applyBorder="1" applyAlignment="1">
      <alignment horizontal="center" vertical="center"/>
    </xf>
    <xf numFmtId="0" fontId="66" fillId="6" borderId="2" xfId="3" applyFont="1" applyFill="1" applyBorder="1" applyAlignment="1">
      <alignment horizontal="center" vertical="center"/>
    </xf>
    <xf numFmtId="0" fontId="66" fillId="0" borderId="0" xfId="3" applyFont="1" applyAlignment="1">
      <alignment vertical="center"/>
    </xf>
    <xf numFmtId="0" fontId="35" fillId="7" borderId="0" xfId="3" applyFont="1" applyFill="1" applyAlignment="1">
      <alignment horizontal="center" vertical="center" wrapText="1"/>
    </xf>
    <xf numFmtId="0" fontId="66" fillId="2" borderId="2" xfId="0" applyFont="1" applyFill="1" applyBorder="1" applyAlignment="1">
      <alignment vertical="center" wrapText="1"/>
    </xf>
    <xf numFmtId="0" fontId="40" fillId="2" borderId="2" xfId="3" applyFont="1" applyFill="1" applyBorder="1" applyAlignment="1">
      <alignment vertical="center" wrapText="1"/>
    </xf>
    <xf numFmtId="0" fontId="40" fillId="14" borderId="2" xfId="3" quotePrefix="1" applyFont="1" applyFill="1" applyBorder="1" applyAlignment="1">
      <alignment vertical="center" wrapText="1"/>
    </xf>
    <xf numFmtId="0" fontId="40" fillId="2" borderId="2" xfId="3" quotePrefix="1" applyFont="1" applyFill="1" applyBorder="1" applyAlignment="1">
      <alignment vertical="center" wrapText="1"/>
    </xf>
    <xf numFmtId="0" fontId="40" fillId="2" borderId="2" xfId="0" applyFont="1" applyFill="1" applyBorder="1" applyAlignment="1">
      <alignment vertical="center" wrapText="1"/>
    </xf>
    <xf numFmtId="0" fontId="66" fillId="2" borderId="3" xfId="3" applyFont="1" applyFill="1" applyBorder="1" applyAlignment="1">
      <alignment horizontal="center" vertical="center" wrapText="1"/>
    </xf>
    <xf numFmtId="0" fontId="66" fillId="2" borderId="0" xfId="3" applyFont="1" applyFill="1" applyAlignment="1">
      <alignment horizontal="center" vertical="center"/>
    </xf>
    <xf numFmtId="0" fontId="66" fillId="2" borderId="0" xfId="3" applyFont="1" applyFill="1" applyAlignment="1">
      <alignment vertical="center"/>
    </xf>
    <xf numFmtId="0" fontId="35" fillId="2" borderId="2" xfId="0" applyFont="1" applyFill="1" applyBorder="1" applyAlignment="1">
      <alignment horizontal="left" vertical="center" wrapText="1"/>
    </xf>
    <xf numFmtId="0" fontId="35" fillId="0" borderId="2" xfId="3" quotePrefix="1" applyFont="1" applyBorder="1" applyAlignment="1">
      <alignment vertical="center" wrapText="1"/>
    </xf>
    <xf numFmtId="0" fontId="35" fillId="14" borderId="10" xfId="3" quotePrefix="1" applyFont="1" applyFill="1" applyBorder="1" applyAlignment="1">
      <alignment horizontal="left" vertical="center" wrapText="1"/>
    </xf>
    <xf numFmtId="0" fontId="35" fillId="0" borderId="2" xfId="3" applyFont="1" applyBorder="1" applyAlignment="1">
      <alignment horizontal="left" vertical="center" wrapText="1"/>
    </xf>
    <xf numFmtId="0" fontId="35" fillId="0" borderId="0" xfId="3" applyFont="1" applyAlignment="1">
      <alignment vertical="center" wrapText="1"/>
    </xf>
    <xf numFmtId="0" fontId="35" fillId="14" borderId="0" xfId="3" applyFont="1" applyFill="1" applyAlignment="1">
      <alignment vertical="center"/>
    </xf>
    <xf numFmtId="0" fontId="40" fillId="4" borderId="0" xfId="3" applyFont="1" applyFill="1" applyAlignment="1">
      <alignment horizontal="center" vertical="center"/>
    </xf>
    <xf numFmtId="0" fontId="40" fillId="6" borderId="0" xfId="3" applyFont="1" applyFill="1" applyAlignment="1">
      <alignment horizontal="center" vertical="center"/>
    </xf>
    <xf numFmtId="0" fontId="40" fillId="0" borderId="0" xfId="3" applyFont="1" applyAlignment="1">
      <alignment horizontal="right" vertical="center"/>
    </xf>
    <xf numFmtId="0" fontId="35" fillId="4" borderId="0" xfId="3" applyFont="1" applyFill="1" applyAlignment="1">
      <alignment horizontal="right" vertical="center"/>
    </xf>
    <xf numFmtId="0" fontId="35" fillId="6" borderId="0" xfId="3" applyFont="1" applyFill="1" applyAlignment="1">
      <alignment horizontal="right" vertical="center"/>
    </xf>
    <xf numFmtId="0" fontId="35" fillId="0" borderId="0" xfId="3" applyFont="1" applyAlignment="1">
      <alignment horizontal="right" vertical="center"/>
    </xf>
    <xf numFmtId="0" fontId="35" fillId="4" borderId="0" xfId="3" applyFont="1" applyFill="1" applyAlignment="1">
      <alignment horizontal="center" vertical="center"/>
    </xf>
    <xf numFmtId="0" fontId="35" fillId="6" borderId="0" xfId="3" applyFont="1" applyFill="1" applyAlignment="1">
      <alignment horizontal="center" vertical="center"/>
    </xf>
    <xf numFmtId="0" fontId="25" fillId="0" borderId="2" xfId="0" quotePrefix="1" applyFont="1" applyBorder="1" applyAlignment="1">
      <alignment horizontal="center" vertical="center" wrapText="1"/>
    </xf>
    <xf numFmtId="0" fontId="14" fillId="3" borderId="2" xfId="0" applyFont="1" applyFill="1" applyBorder="1" applyAlignment="1">
      <alignment vertical="center"/>
    </xf>
    <xf numFmtId="0" fontId="14" fillId="3" borderId="2" xfId="0" applyFont="1" applyFill="1" applyBorder="1" applyAlignment="1">
      <alignment horizontal="center" vertical="center" wrapText="1"/>
    </xf>
    <xf numFmtId="0" fontId="14" fillId="0" borderId="2" xfId="0" applyFont="1" applyBorder="1" applyAlignment="1">
      <alignment horizontal="center" vertical="center" wrapText="1"/>
    </xf>
    <xf numFmtId="0" fontId="10" fillId="3" borderId="2" xfId="0" applyFont="1" applyFill="1" applyBorder="1" applyAlignment="1">
      <alignment vertical="center" wrapText="1"/>
    </xf>
    <xf numFmtId="0" fontId="14" fillId="3" borderId="2" xfId="0" applyFont="1" applyFill="1" applyBorder="1" applyAlignment="1">
      <alignment vertical="center" wrapText="1"/>
    </xf>
    <xf numFmtId="0" fontId="14" fillId="3" borderId="0" xfId="0" applyFont="1" applyFill="1" applyAlignment="1">
      <alignment vertical="center"/>
    </xf>
    <xf numFmtId="0" fontId="14" fillId="2" borderId="2" xfId="0" applyFont="1" applyFill="1" applyBorder="1" applyAlignment="1">
      <alignment horizontal="center" vertical="center"/>
    </xf>
    <xf numFmtId="0" fontId="14" fillId="2" borderId="2" xfId="0" applyFont="1" applyFill="1" applyBorder="1" applyAlignment="1">
      <alignment vertical="center" wrapText="1"/>
    </xf>
    <xf numFmtId="3" fontId="25" fillId="2" borderId="2" xfId="0" applyNumberFormat="1" applyFont="1" applyFill="1" applyBorder="1" applyAlignment="1">
      <alignment vertical="center" wrapText="1"/>
    </xf>
    <xf numFmtId="0" fontId="10" fillId="0" borderId="2" xfId="0" applyFont="1" applyBorder="1" applyAlignment="1">
      <alignment vertical="center" wrapText="1"/>
    </xf>
    <xf numFmtId="0" fontId="14" fillId="4" borderId="2" xfId="0" applyFont="1" applyFill="1" applyBorder="1" applyAlignment="1">
      <alignment vertical="center" wrapText="1"/>
    </xf>
    <xf numFmtId="0" fontId="14" fillId="6" borderId="2" xfId="0" applyFont="1" applyFill="1" applyBorder="1" applyAlignment="1">
      <alignment vertical="center" wrapText="1"/>
    </xf>
    <xf numFmtId="0" fontId="25" fillId="2" borderId="2" xfId="0" applyFont="1" applyFill="1" applyBorder="1" applyAlignment="1">
      <alignment horizontal="left" vertical="top" wrapText="1"/>
    </xf>
    <xf numFmtId="0" fontId="14" fillId="2" borderId="2" xfId="0" quotePrefix="1" applyFont="1" applyFill="1" applyBorder="1" applyAlignment="1">
      <alignment horizontal="left" vertical="center" wrapText="1"/>
    </xf>
    <xf numFmtId="0" fontId="14" fillId="3" borderId="2" xfId="0" applyFont="1" applyFill="1" applyBorder="1" applyAlignment="1">
      <alignment horizontal="center" vertical="center"/>
    </xf>
    <xf numFmtId="0" fontId="10" fillId="0" borderId="0" xfId="0" applyFont="1" applyAlignment="1">
      <alignment vertical="center"/>
    </xf>
    <xf numFmtId="3" fontId="25" fillId="0" borderId="2" xfId="0" applyNumberFormat="1" applyFont="1" applyBorder="1" applyAlignment="1">
      <alignment vertical="center" wrapText="1"/>
    </xf>
    <xf numFmtId="0" fontId="24" fillId="2" borderId="2" xfId="0" applyFont="1" applyFill="1" applyBorder="1" applyAlignment="1">
      <alignment horizontal="left" vertical="center" wrapText="1"/>
    </xf>
    <xf numFmtId="0" fontId="14" fillId="2" borderId="0" xfId="0" applyFont="1" applyFill="1" applyAlignment="1">
      <alignment vertical="center"/>
    </xf>
    <xf numFmtId="0" fontId="14" fillId="2" borderId="2" xfId="0" applyFont="1" applyFill="1" applyBorder="1" applyAlignment="1">
      <alignment horizontal="left" vertical="center" wrapText="1"/>
    </xf>
    <xf numFmtId="0" fontId="25" fillId="2" borderId="2" xfId="0" quotePrefix="1" applyFont="1" applyFill="1" applyBorder="1" applyAlignment="1">
      <alignment vertical="center" wrapText="1"/>
    </xf>
    <xf numFmtId="0" fontId="25" fillId="2" borderId="2" xfId="0" applyFont="1" applyFill="1" applyBorder="1" applyAlignment="1">
      <alignment vertical="top" wrapText="1"/>
    </xf>
    <xf numFmtId="0" fontId="25" fillId="10" borderId="2" xfId="0" applyFont="1" applyFill="1" applyBorder="1" applyAlignment="1">
      <alignment vertical="center" wrapText="1"/>
    </xf>
    <xf numFmtId="0" fontId="25" fillId="2" borderId="2" xfId="0" applyFont="1" applyFill="1" applyBorder="1" applyAlignment="1" applyProtection="1">
      <alignment vertical="center" wrapText="1"/>
      <protection locked="0" hidden="1"/>
    </xf>
    <xf numFmtId="0" fontId="24" fillId="3" borderId="2" xfId="0" applyFont="1" applyFill="1" applyBorder="1" applyAlignment="1">
      <alignment vertical="center" wrapText="1"/>
    </xf>
    <xf numFmtId="0" fontId="10" fillId="3" borderId="0" xfId="0" applyFont="1" applyFill="1" applyAlignment="1">
      <alignment vertical="center"/>
    </xf>
    <xf numFmtId="0" fontId="10" fillId="2" borderId="0" xfId="0" applyFont="1" applyFill="1" applyAlignment="1">
      <alignment vertical="center"/>
    </xf>
    <xf numFmtId="3" fontId="25" fillId="0" borderId="2" xfId="0" applyNumberFormat="1" applyFont="1" applyBorder="1" applyAlignment="1">
      <alignment horizontal="center" vertical="center"/>
    </xf>
    <xf numFmtId="3" fontId="25" fillId="0" borderId="2" xfId="0" applyNumberFormat="1" applyFont="1" applyBorder="1" applyAlignment="1">
      <alignment horizontal="right" vertical="center"/>
    </xf>
    <xf numFmtId="0" fontId="25" fillId="0" borderId="2" xfId="0" applyFont="1" applyBorder="1" applyAlignment="1">
      <alignment horizontal="right" vertical="center"/>
    </xf>
    <xf numFmtId="0" fontId="25" fillId="2" borderId="2" xfId="0" applyFont="1" applyFill="1" applyBorder="1" applyAlignment="1">
      <alignment horizontal="justify" vertical="center" wrapText="1"/>
    </xf>
    <xf numFmtId="3" fontId="25" fillId="0" borderId="2" xfId="0" quotePrefix="1" applyNumberFormat="1" applyFont="1" applyBorder="1" applyAlignment="1">
      <alignment vertical="center" wrapText="1"/>
    </xf>
    <xf numFmtId="0" fontId="10" fillId="0" borderId="2" xfId="0" applyFont="1" applyBorder="1" applyAlignment="1">
      <alignment horizontal="left" vertical="center" wrapText="1"/>
    </xf>
    <xf numFmtId="0" fontId="24" fillId="11" borderId="2" xfId="0" quotePrefix="1" applyFont="1" applyFill="1" applyBorder="1" applyAlignment="1">
      <alignment vertical="center" wrapText="1"/>
    </xf>
    <xf numFmtId="0" fontId="25" fillId="11" borderId="2" xfId="0" quotePrefix="1" applyFont="1" applyFill="1" applyBorder="1" applyAlignment="1">
      <alignment vertical="center" wrapText="1"/>
    </xf>
    <xf numFmtId="0" fontId="24" fillId="2" borderId="2" xfId="0" quotePrefix="1" applyFont="1" applyFill="1" applyBorder="1" applyAlignment="1">
      <alignment vertical="center" wrapText="1"/>
    </xf>
    <xf numFmtId="0" fontId="25" fillId="12" borderId="2" xfId="0" applyFont="1" applyFill="1" applyBorder="1" applyAlignment="1">
      <alignment horizontal="left" vertical="center" wrapText="1"/>
    </xf>
    <xf numFmtId="3" fontId="25" fillId="2" borderId="2" xfId="0" quotePrefix="1" applyNumberFormat="1" applyFont="1" applyFill="1" applyBorder="1" applyAlignment="1">
      <alignment vertical="center" wrapText="1"/>
    </xf>
    <xf numFmtId="0" fontId="25" fillId="12" borderId="2" xfId="0" quotePrefix="1" applyFont="1" applyFill="1" applyBorder="1" applyAlignment="1">
      <alignment horizontal="left" vertical="center" wrapText="1"/>
    </xf>
    <xf numFmtId="0" fontId="25" fillId="12" borderId="2" xfId="0" applyFont="1" applyFill="1" applyBorder="1" applyAlignment="1">
      <alignment vertical="center" wrapText="1"/>
    </xf>
    <xf numFmtId="0" fontId="36" fillId="4" borderId="2" xfId="0" applyFont="1" applyFill="1" applyBorder="1" applyAlignment="1">
      <alignment vertical="center" wrapText="1"/>
    </xf>
    <xf numFmtId="0" fontId="25" fillId="4" borderId="2" xfId="0" applyFont="1" applyFill="1" applyBorder="1" applyAlignment="1">
      <alignment vertical="center" wrapText="1"/>
    </xf>
    <xf numFmtId="0" fontId="25" fillId="6" borderId="2" xfId="0" applyFont="1" applyFill="1" applyBorder="1" applyAlignment="1">
      <alignment vertical="center" wrapText="1"/>
    </xf>
    <xf numFmtId="0" fontId="25" fillId="0" borderId="0" xfId="0" applyFont="1" applyAlignment="1">
      <alignment horizontal="center" vertical="center"/>
    </xf>
    <xf numFmtId="0" fontId="10" fillId="3" borderId="0" xfId="0" applyFont="1" applyFill="1" applyAlignment="1">
      <alignment horizontal="center" vertical="center"/>
    </xf>
    <xf numFmtId="0" fontId="14" fillId="2" borderId="2" xfId="0" applyFont="1" applyFill="1" applyBorder="1" applyAlignment="1">
      <alignment vertical="top" wrapText="1"/>
    </xf>
    <xf numFmtId="0" fontId="25" fillId="2" borderId="2" xfId="0" applyFont="1" applyFill="1" applyBorder="1" applyAlignment="1">
      <alignment horizontal="right" vertical="center"/>
    </xf>
    <xf numFmtId="0" fontId="14" fillId="2" borderId="2" xfId="0" quotePrefix="1" applyFont="1" applyFill="1" applyBorder="1" applyAlignment="1">
      <alignment vertical="top" wrapText="1"/>
    </xf>
    <xf numFmtId="3" fontId="14" fillId="2" borderId="2" xfId="0" applyNumberFormat="1" applyFont="1" applyFill="1" applyBorder="1" applyAlignment="1">
      <alignment vertical="center" wrapText="1"/>
    </xf>
    <xf numFmtId="0" fontId="14" fillId="3" borderId="2" xfId="0" applyFont="1" applyFill="1" applyBorder="1" applyAlignment="1">
      <alignment vertical="top" wrapText="1"/>
    </xf>
    <xf numFmtId="3" fontId="25" fillId="3" borderId="2" xfId="0" applyNumberFormat="1" applyFont="1" applyFill="1" applyBorder="1" applyAlignment="1">
      <alignment vertical="center" wrapText="1"/>
    </xf>
    <xf numFmtId="3" fontId="36" fillId="0" borderId="2" xfId="0" applyNumberFormat="1" applyFont="1" applyBorder="1" applyAlignment="1">
      <alignment vertical="center" wrapText="1"/>
    </xf>
    <xf numFmtId="3" fontId="25" fillId="2" borderId="2" xfId="0" applyNumberFormat="1" applyFont="1" applyFill="1" applyBorder="1" applyAlignment="1">
      <alignment horizontal="right" vertical="center"/>
    </xf>
    <xf numFmtId="0" fontId="36" fillId="2" borderId="2" xfId="0" applyFont="1" applyFill="1" applyBorder="1" applyAlignment="1">
      <alignment vertical="center" wrapText="1"/>
    </xf>
    <xf numFmtId="3" fontId="36" fillId="0" borderId="2" xfId="0" applyNumberFormat="1" applyFont="1" applyBorder="1" applyAlignment="1">
      <alignment horizontal="right" vertical="center"/>
    </xf>
    <xf numFmtId="0" fontId="36" fillId="6" borderId="2" xfId="0" applyFont="1" applyFill="1" applyBorder="1" applyAlignment="1">
      <alignment vertical="center" wrapText="1"/>
    </xf>
    <xf numFmtId="0" fontId="36" fillId="0" borderId="0" xfId="0" applyFont="1" applyAlignment="1">
      <alignment vertical="center"/>
    </xf>
    <xf numFmtId="0" fontId="25" fillId="0" borderId="0" xfId="0" applyFont="1" applyAlignment="1">
      <alignment vertical="center"/>
    </xf>
    <xf numFmtId="0" fontId="25" fillId="2" borderId="2" xfId="0" applyFont="1" applyFill="1" applyBorder="1" applyAlignment="1">
      <alignment wrapText="1"/>
    </xf>
    <xf numFmtId="0" fontId="14" fillId="5" borderId="2"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4" fillId="3" borderId="2" xfId="0" applyFont="1" applyFill="1" applyBorder="1" applyAlignment="1">
      <alignment horizontal="left" vertical="center" wrapText="1"/>
    </xf>
    <xf numFmtId="49" fontId="25" fillId="2" borderId="2" xfId="0" applyNumberFormat="1" applyFont="1" applyFill="1" applyBorder="1" applyAlignment="1">
      <alignment horizontal="left" vertical="center" wrapText="1"/>
    </xf>
    <xf numFmtId="3" fontId="25" fillId="2" borderId="2" xfId="0" applyNumberFormat="1" applyFont="1" applyFill="1" applyBorder="1" applyAlignment="1">
      <alignment horizontal="left" vertical="center" wrapText="1"/>
    </xf>
    <xf numFmtId="3" fontId="25" fillId="0" borderId="2" xfId="0" applyNumberFormat="1" applyFont="1" applyBorder="1" applyAlignment="1">
      <alignment horizontal="center" vertical="center" wrapText="1"/>
    </xf>
    <xf numFmtId="0" fontId="10" fillId="2" borderId="2" xfId="0" applyFont="1" applyFill="1" applyBorder="1" applyAlignment="1">
      <alignment vertical="center" wrapText="1"/>
    </xf>
    <xf numFmtId="0" fontId="14" fillId="0" borderId="2" xfId="0" quotePrefix="1" applyFont="1" applyBorder="1" applyAlignment="1">
      <alignment horizontal="left" vertical="center" wrapText="1"/>
    </xf>
    <xf numFmtId="0" fontId="25" fillId="2" borderId="2" xfId="0" applyFont="1" applyFill="1" applyBorder="1" applyAlignment="1" applyProtection="1">
      <alignment vertical="center" wrapText="1"/>
      <protection locked="0"/>
    </xf>
    <xf numFmtId="0" fontId="25" fillId="11" borderId="2" xfId="0" applyFont="1" applyFill="1" applyBorder="1" applyAlignment="1">
      <alignment vertical="center" wrapText="1"/>
    </xf>
    <xf numFmtId="0" fontId="14" fillId="2" borderId="3" xfId="0" applyFont="1" applyFill="1" applyBorder="1" applyAlignment="1">
      <alignment horizontal="center" vertical="center"/>
    </xf>
    <xf numFmtId="0" fontId="25" fillId="0" borderId="3" xfId="0" applyFont="1" applyBorder="1" applyAlignment="1">
      <alignment horizontal="center" vertical="center" wrapText="1"/>
    </xf>
    <xf numFmtId="164" fontId="10" fillId="0" borderId="2" xfId="1" applyFont="1" applyBorder="1" applyAlignment="1">
      <alignment vertical="center" wrapText="1"/>
    </xf>
    <xf numFmtId="0" fontId="14" fillId="0" borderId="0" xfId="0" applyFont="1" applyAlignment="1">
      <alignment horizontal="center" vertical="center" wrapText="1"/>
    </xf>
    <xf numFmtId="0" fontId="10" fillId="0" borderId="0" xfId="0" applyFont="1" applyAlignment="1">
      <alignment vertical="center" wrapText="1"/>
    </xf>
    <xf numFmtId="0" fontId="14" fillId="4" borderId="0" xfId="0" applyFont="1" applyFill="1" applyAlignment="1">
      <alignment vertical="center" wrapText="1"/>
    </xf>
    <xf numFmtId="0" fontId="14" fillId="6" borderId="0" xfId="0" applyFont="1" applyFill="1" applyAlignment="1">
      <alignment vertical="center" wrapText="1"/>
    </xf>
    <xf numFmtId="0" fontId="10" fillId="15" borderId="2" xfId="0" applyFont="1" applyFill="1" applyBorder="1" applyAlignment="1">
      <alignment horizontal="center" vertical="center" wrapText="1"/>
    </xf>
    <xf numFmtId="0" fontId="14" fillId="15" borderId="2" xfId="0" applyFont="1" applyFill="1" applyBorder="1" applyAlignment="1">
      <alignment vertical="center" wrapText="1"/>
    </xf>
    <xf numFmtId="0" fontId="25" fillId="15" borderId="2" xfId="0" applyFont="1" applyFill="1" applyBorder="1" applyAlignment="1">
      <alignment vertical="center" wrapText="1"/>
    </xf>
    <xf numFmtId="0" fontId="36" fillId="15" borderId="2" xfId="0" applyFont="1" applyFill="1" applyBorder="1" applyAlignment="1">
      <alignment vertical="center" wrapText="1"/>
    </xf>
    <xf numFmtId="164" fontId="10" fillId="15" borderId="2" xfId="1" applyFont="1" applyFill="1" applyBorder="1" applyAlignment="1">
      <alignment vertical="center" wrapText="1"/>
    </xf>
    <xf numFmtId="0" fontId="14" fillId="15" borderId="0" xfId="0" applyFont="1" applyFill="1" applyAlignment="1">
      <alignment vertical="center" wrapText="1"/>
    </xf>
    <xf numFmtId="0" fontId="40" fillId="15" borderId="0" xfId="3" applyFont="1" applyFill="1" applyAlignment="1">
      <alignment horizontal="center" vertical="center"/>
    </xf>
    <xf numFmtId="0" fontId="40" fillId="15" borderId="2" xfId="3" applyFont="1" applyFill="1" applyBorder="1" applyAlignment="1">
      <alignment horizontal="center" vertical="center" textRotation="90" wrapText="1"/>
    </xf>
    <xf numFmtId="0" fontId="40" fillId="15" borderId="2" xfId="3" applyFont="1" applyFill="1" applyBorder="1" applyAlignment="1">
      <alignment horizontal="center" vertical="center"/>
    </xf>
    <xf numFmtId="0" fontId="35" fillId="15" borderId="2" xfId="3" applyFont="1" applyFill="1" applyBorder="1" applyAlignment="1">
      <alignment horizontal="center" vertical="center"/>
    </xf>
    <xf numFmtId="0" fontId="66" fillId="15" borderId="2" xfId="3" applyFont="1" applyFill="1" applyBorder="1" applyAlignment="1">
      <alignment horizontal="center" vertical="center"/>
    </xf>
    <xf numFmtId="3" fontId="40" fillId="15" borderId="2" xfId="3" applyNumberFormat="1" applyFont="1" applyFill="1" applyBorder="1" applyAlignment="1">
      <alignment horizontal="center" vertical="center"/>
    </xf>
    <xf numFmtId="0" fontId="35" fillId="15" borderId="0" xfId="3" applyFont="1" applyFill="1" applyAlignment="1">
      <alignment horizontal="right" vertical="center"/>
    </xf>
    <xf numFmtId="0" fontId="35" fillId="15" borderId="0" xfId="3" applyFont="1" applyFill="1" applyAlignment="1">
      <alignment horizontal="center" vertical="center"/>
    </xf>
    <xf numFmtId="0" fontId="10" fillId="4" borderId="2" xfId="0" applyFont="1" applyFill="1" applyBorder="1" applyAlignment="1">
      <alignment horizontal="center" vertical="center" wrapText="1"/>
    </xf>
    <xf numFmtId="164" fontId="10" fillId="4" borderId="2" xfId="1" applyFont="1" applyFill="1" applyBorder="1" applyAlignment="1">
      <alignment vertical="center" wrapText="1"/>
    </xf>
    <xf numFmtId="0" fontId="40" fillId="4" borderId="2" xfId="3" applyFont="1" applyFill="1" applyBorder="1" applyAlignment="1">
      <alignment horizontal="center" vertical="center" textRotation="90" wrapText="1"/>
    </xf>
    <xf numFmtId="3" fontId="40" fillId="4" borderId="2" xfId="3" applyNumberFormat="1" applyFont="1" applyFill="1" applyBorder="1" applyAlignment="1">
      <alignment horizontal="center" vertical="center"/>
    </xf>
    <xf numFmtId="0" fontId="10" fillId="6" borderId="2" xfId="0" applyFont="1" applyFill="1" applyBorder="1" applyAlignment="1">
      <alignment horizontal="center" vertical="center" wrapText="1"/>
    </xf>
    <xf numFmtId="164" fontId="10" fillId="6" borderId="2" xfId="1" applyFont="1" applyFill="1" applyBorder="1" applyAlignment="1">
      <alignment vertical="center" wrapText="1"/>
    </xf>
    <xf numFmtId="0" fontId="10" fillId="6" borderId="2" xfId="0" applyFont="1" applyFill="1" applyBorder="1" applyAlignment="1">
      <alignment horizontal="center" vertical="center" textRotation="90" wrapText="1"/>
    </xf>
    <xf numFmtId="3" fontId="31" fillId="6" borderId="2" xfId="0" applyNumberFormat="1" applyFont="1" applyFill="1" applyBorder="1" applyAlignment="1">
      <alignment vertical="center"/>
    </xf>
    <xf numFmtId="3" fontId="10" fillId="6" borderId="2" xfId="0" applyNumberFormat="1" applyFont="1" applyFill="1" applyBorder="1" applyAlignment="1">
      <alignment vertical="center"/>
    </xf>
    <xf numFmtId="0" fontId="25" fillId="6" borderId="2" xfId="0" applyFont="1" applyFill="1" applyBorder="1" applyAlignment="1">
      <alignment vertical="center"/>
    </xf>
    <xf numFmtId="0" fontId="24" fillId="6" borderId="10" xfId="0" applyFont="1" applyFill="1" applyBorder="1" applyAlignment="1">
      <alignment vertical="center"/>
    </xf>
    <xf numFmtId="0" fontId="42" fillId="6" borderId="2" xfId="0" applyFont="1" applyFill="1" applyBorder="1" applyAlignment="1">
      <alignment vertical="center"/>
    </xf>
    <xf numFmtId="0" fontId="36" fillId="6" borderId="2" xfId="0" applyFont="1" applyFill="1" applyBorder="1" applyAlignment="1">
      <alignment vertical="center"/>
    </xf>
    <xf numFmtId="0" fontId="38" fillId="6" borderId="2" xfId="0" applyFont="1" applyFill="1" applyBorder="1" applyAlignment="1">
      <alignment vertical="center"/>
    </xf>
    <xf numFmtId="0" fontId="24" fillId="6" borderId="2" xfId="0" applyFont="1" applyFill="1" applyBorder="1" applyAlignment="1">
      <alignment vertical="center"/>
    </xf>
    <xf numFmtId="0" fontId="34" fillId="6" borderId="2" xfId="0" applyFont="1" applyFill="1" applyBorder="1" applyAlignment="1">
      <alignment vertical="center"/>
    </xf>
    <xf numFmtId="166" fontId="10" fillId="6" borderId="2" xfId="0" applyNumberFormat="1" applyFont="1" applyFill="1" applyBorder="1" applyAlignment="1">
      <alignment vertical="center"/>
    </xf>
    <xf numFmtId="0" fontId="59" fillId="6" borderId="0" xfId="0" applyFont="1" applyFill="1" applyAlignment="1">
      <alignment vertical="center"/>
    </xf>
    <xf numFmtId="166" fontId="59" fillId="6" borderId="0" xfId="0" applyNumberFormat="1" applyFont="1" applyFill="1" applyAlignment="1">
      <alignment vertical="center"/>
    </xf>
    <xf numFmtId="0" fontId="62" fillId="6" borderId="0" xfId="0" applyFont="1" applyFill="1" applyAlignment="1">
      <alignment vertical="center"/>
    </xf>
    <xf numFmtId="0" fontId="40" fillId="6" borderId="2" xfId="3" applyFont="1" applyFill="1" applyBorder="1" applyAlignment="1">
      <alignment horizontal="center" vertical="center" textRotation="90" wrapText="1"/>
    </xf>
    <xf numFmtId="3" fontId="40" fillId="6" borderId="2" xfId="3" applyNumberFormat="1" applyFont="1" applyFill="1" applyBorder="1" applyAlignment="1">
      <alignment horizontal="center" vertical="center"/>
    </xf>
    <xf numFmtId="165" fontId="4" fillId="0" borderId="3" xfId="1" applyNumberFormat="1" applyFont="1" applyFill="1" applyBorder="1" applyAlignment="1">
      <alignment horizontal="center" vertical="center" wrapText="1"/>
    </xf>
    <xf numFmtId="165" fontId="4" fillId="0" borderId="11" xfId="1" applyNumberFormat="1" applyFont="1" applyFill="1" applyBorder="1" applyAlignment="1">
      <alignment horizontal="center" vertical="center" wrapText="1"/>
    </xf>
    <xf numFmtId="165" fontId="4" fillId="0" borderId="10" xfId="1" applyNumberFormat="1" applyFont="1" applyFill="1" applyBorder="1" applyAlignment="1">
      <alignment horizontal="center" vertical="center" wrapText="1"/>
    </xf>
    <xf numFmtId="0" fontId="10" fillId="2" borderId="0" xfId="0" applyFont="1" applyFill="1" applyAlignment="1">
      <alignment horizontal="center" vertical="center" wrapText="1"/>
    </xf>
    <xf numFmtId="0" fontId="12"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 xfId="0" applyFont="1" applyFill="1" applyBorder="1" applyAlignment="1">
      <alignment horizontal="center"/>
    </xf>
    <xf numFmtId="165" fontId="4" fillId="2" borderId="3" xfId="1" applyNumberFormat="1" applyFont="1" applyFill="1" applyBorder="1" applyAlignment="1">
      <alignment horizontal="center" vertical="center" wrapText="1"/>
    </xf>
    <xf numFmtId="165" fontId="4" fillId="2" borderId="11" xfId="1" applyNumberFormat="1" applyFont="1" applyFill="1" applyBorder="1" applyAlignment="1">
      <alignment horizontal="center" vertical="center" wrapText="1"/>
    </xf>
    <xf numFmtId="165" fontId="4" fillId="2" borderId="10" xfId="1"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7" xfId="0" applyFont="1" applyFill="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0" fillId="0" borderId="0" xfId="3" applyFont="1" applyAlignment="1">
      <alignment horizontal="center" vertical="center"/>
    </xf>
    <xf numFmtId="0" fontId="40" fillId="3" borderId="3" xfId="3" applyFont="1" applyFill="1" applyBorder="1" applyAlignment="1">
      <alignment horizontal="center" vertical="center" wrapText="1"/>
    </xf>
    <xf numFmtId="0" fontId="40" fillId="3" borderId="10" xfId="3" applyFont="1" applyFill="1" applyBorder="1" applyAlignment="1">
      <alignment horizontal="center" vertical="center" wrapText="1"/>
    </xf>
    <xf numFmtId="0" fontId="10" fillId="3" borderId="2" xfId="0" applyFont="1" applyFill="1" applyBorder="1" applyAlignment="1">
      <alignment horizontal="center" vertical="center" wrapText="1"/>
    </xf>
    <xf numFmtId="0" fontId="40" fillId="3" borderId="2" xfId="3" applyFont="1" applyFill="1" applyBorder="1" applyAlignment="1">
      <alignment horizontal="center" vertical="center" wrapText="1"/>
    </xf>
    <xf numFmtId="0" fontId="40" fillId="15" borderId="3" xfId="3" applyFont="1" applyFill="1" applyBorder="1" applyAlignment="1">
      <alignment horizontal="center" vertical="center" wrapText="1"/>
    </xf>
    <xf numFmtId="0" fontId="40" fillId="15" borderId="10" xfId="3" applyFont="1" applyFill="1" applyBorder="1" applyAlignment="1">
      <alignment horizontal="center" vertical="center" wrapText="1"/>
    </xf>
    <xf numFmtId="0" fontId="40" fillId="4" borderId="3" xfId="3" applyFont="1" applyFill="1" applyBorder="1" applyAlignment="1">
      <alignment horizontal="center" vertical="center" wrapText="1"/>
    </xf>
    <xf numFmtId="0" fontId="40" fillId="4" borderId="10" xfId="3" applyFont="1" applyFill="1" applyBorder="1" applyAlignment="1">
      <alignment horizontal="center" vertical="center" wrapText="1"/>
    </xf>
    <xf numFmtId="0" fontId="40" fillId="6" borderId="3" xfId="3" applyFont="1" applyFill="1" applyBorder="1" applyAlignment="1">
      <alignment horizontal="center" vertical="center" wrapText="1"/>
    </xf>
    <xf numFmtId="0" fontId="40" fillId="6" borderId="10" xfId="3" applyFont="1" applyFill="1" applyBorder="1" applyAlignment="1">
      <alignment horizontal="center" vertical="center" wrapText="1"/>
    </xf>
    <xf numFmtId="0" fontId="64" fillId="0" borderId="1" xfId="3" applyFont="1" applyBorder="1" applyAlignment="1">
      <alignment horizontal="center" vertical="center"/>
    </xf>
    <xf numFmtId="0" fontId="35" fillId="2" borderId="3" xfId="3" applyFont="1" applyFill="1" applyBorder="1" applyAlignment="1">
      <alignment horizontal="center" vertical="center" wrapText="1"/>
    </xf>
    <xf numFmtId="0" fontId="35" fillId="2" borderId="10" xfId="3" applyFont="1" applyFill="1" applyBorder="1" applyAlignment="1">
      <alignment horizontal="center" vertical="center" wrapText="1"/>
    </xf>
    <xf numFmtId="0" fontId="35" fillId="2" borderId="3" xfId="3" applyFont="1" applyFill="1" applyBorder="1" applyAlignment="1">
      <alignment horizontal="left" vertical="center" wrapText="1"/>
    </xf>
    <xf numFmtId="0" fontId="35" fillId="2" borderId="10" xfId="3" applyFont="1" applyFill="1" applyBorder="1" applyAlignment="1">
      <alignment horizontal="left" vertical="center" wrapText="1"/>
    </xf>
    <xf numFmtId="0" fontId="35" fillId="2" borderId="3" xfId="3" quotePrefix="1" applyFont="1" applyFill="1" applyBorder="1" applyAlignment="1">
      <alignment horizontal="left" vertical="center" wrapText="1"/>
    </xf>
    <xf numFmtId="0" fontId="35" fillId="2" borderId="10" xfId="3" quotePrefix="1" applyFont="1" applyFill="1" applyBorder="1" applyAlignment="1">
      <alignment horizontal="left" vertical="center" wrapText="1"/>
    </xf>
    <xf numFmtId="0" fontId="35" fillId="2" borderId="3" xfId="3" applyFont="1" applyFill="1" applyBorder="1" applyAlignment="1">
      <alignment horizontal="center" vertical="center"/>
    </xf>
    <xf numFmtId="0" fontId="35" fillId="2" borderId="10" xfId="3" applyFont="1" applyFill="1" applyBorder="1" applyAlignment="1">
      <alignment horizontal="center" vertical="center"/>
    </xf>
    <xf numFmtId="0" fontId="35" fillId="0" borderId="3" xfId="3" quotePrefix="1" applyFont="1" applyBorder="1" applyAlignment="1">
      <alignment horizontal="center" vertical="center" wrapText="1"/>
    </xf>
    <xf numFmtId="0" fontId="35" fillId="0" borderId="11" xfId="3" quotePrefix="1" applyFont="1" applyBorder="1" applyAlignment="1">
      <alignment horizontal="center" vertical="center" wrapText="1"/>
    </xf>
    <xf numFmtId="0" fontId="35" fillId="0" borderId="10" xfId="3" quotePrefix="1" applyFont="1" applyBorder="1" applyAlignment="1">
      <alignment horizontal="center" vertical="center" wrapText="1"/>
    </xf>
    <xf numFmtId="0" fontId="35" fillId="2" borderId="11" xfId="3" applyFont="1" applyFill="1" applyBorder="1" applyAlignment="1">
      <alignment horizontal="center" vertical="center" wrapText="1"/>
    </xf>
    <xf numFmtId="0" fontId="35" fillId="0" borderId="3" xfId="3" applyFont="1" applyBorder="1" applyAlignment="1">
      <alignment horizontal="center" vertical="center" wrapText="1"/>
    </xf>
    <xf numFmtId="0" fontId="35" fillId="0" borderId="11" xfId="3" applyFont="1" applyBorder="1" applyAlignment="1">
      <alignment horizontal="center" vertical="center" wrapText="1"/>
    </xf>
    <xf numFmtId="0" fontId="35" fillId="0" borderId="10" xfId="3" applyFont="1" applyBorder="1" applyAlignment="1">
      <alignment horizontal="center" vertical="center" wrapText="1"/>
    </xf>
    <xf numFmtId="0" fontId="35" fillId="0" borderId="2" xfId="3" applyFont="1" applyBorder="1" applyAlignment="1">
      <alignment horizontal="center" vertical="center" wrapText="1"/>
    </xf>
    <xf numFmtId="0" fontId="35" fillId="0" borderId="2" xfId="3" applyFont="1" applyBorder="1" applyAlignment="1">
      <alignment vertical="center" wrapText="1"/>
    </xf>
    <xf numFmtId="0" fontId="35" fillId="2" borderId="2" xfId="3" applyFont="1" applyFill="1" applyBorder="1" applyAlignment="1">
      <alignment vertical="center" wrapText="1"/>
    </xf>
    <xf numFmtId="0" fontId="35" fillId="2" borderId="11" xfId="3" applyFont="1" applyFill="1" applyBorder="1" applyAlignment="1">
      <alignment horizontal="left" vertical="center" wrapText="1"/>
    </xf>
    <xf numFmtId="0" fontId="35" fillId="2" borderId="2" xfId="3" applyFont="1" applyFill="1" applyBorder="1" applyAlignment="1">
      <alignment horizontal="center" vertical="center" wrapText="1"/>
    </xf>
    <xf numFmtId="0" fontId="10" fillId="0" borderId="0" xfId="0" applyFont="1" applyAlignment="1">
      <alignment horizontal="center" vertical="center"/>
    </xf>
    <xf numFmtId="0" fontId="30" fillId="3" borderId="3" xfId="0" applyFont="1" applyFill="1" applyBorder="1" applyAlignment="1">
      <alignment horizontal="center" vertical="center" wrapText="1"/>
    </xf>
    <xf numFmtId="0" fontId="30" fillId="3" borderId="10" xfId="0" applyFont="1" applyFill="1" applyBorder="1" applyAlignment="1">
      <alignment horizontal="center" vertical="center" wrapText="1"/>
    </xf>
    <xf numFmtId="0" fontId="63" fillId="0" borderId="1" xfId="0" applyFont="1" applyBorder="1" applyAlignment="1">
      <alignment horizontal="center" vertical="center"/>
    </xf>
    <xf numFmtId="0" fontId="31" fillId="3" borderId="2"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13"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24" fillId="2" borderId="2" xfId="0" applyFont="1" applyFill="1" applyBorder="1" applyAlignment="1">
      <alignment horizontal="left" vertical="center" wrapText="1"/>
    </xf>
    <xf numFmtId="0" fontId="25" fillId="0" borderId="2" xfId="0" applyFont="1" applyBorder="1" applyAlignment="1">
      <alignment horizontal="center" vertical="center"/>
    </xf>
    <xf numFmtId="0" fontId="34" fillId="0" borderId="3" xfId="0" applyFont="1" applyBorder="1" applyAlignment="1">
      <alignment horizontal="center" vertical="center"/>
    </xf>
    <xf numFmtId="0" fontId="34" fillId="0" borderId="11" xfId="0" applyFont="1" applyBorder="1" applyAlignment="1">
      <alignment horizontal="center" vertical="center"/>
    </xf>
    <xf numFmtId="0" fontId="34" fillId="0" borderId="10" xfId="0" applyFont="1" applyBorder="1" applyAlignment="1">
      <alignment horizontal="center" vertical="center"/>
    </xf>
    <xf numFmtId="0" fontId="30" fillId="0" borderId="2" xfId="0" applyFont="1" applyBorder="1" applyAlignment="1">
      <alignment horizontal="left" vertical="center" wrapText="1"/>
    </xf>
    <xf numFmtId="0" fontId="25" fillId="0" borderId="2" xfId="0" applyFont="1" applyBorder="1" applyAlignment="1">
      <alignment horizontal="left" vertical="center" wrapText="1"/>
    </xf>
    <xf numFmtId="0" fontId="25" fillId="2" borderId="2" xfId="0" applyFont="1" applyFill="1" applyBorder="1" applyAlignment="1">
      <alignment horizontal="center" vertical="center"/>
    </xf>
    <xf numFmtId="0" fontId="34" fillId="2" borderId="3" xfId="0" applyFont="1" applyFill="1" applyBorder="1" applyAlignment="1">
      <alignment horizontal="center" vertical="center" wrapText="1"/>
    </xf>
    <xf numFmtId="0" fontId="34" fillId="2" borderId="11" xfId="0" applyFont="1" applyFill="1" applyBorder="1" applyAlignment="1">
      <alignment horizontal="center" vertical="center" wrapText="1"/>
    </xf>
    <xf numFmtId="0" fontId="34" fillId="2" borderId="10" xfId="0" applyFont="1" applyFill="1" applyBorder="1" applyAlignment="1">
      <alignment horizontal="center" vertical="center" wrapText="1"/>
    </xf>
    <xf numFmtId="0" fontId="25" fillId="2" borderId="2" xfId="0" applyFont="1" applyFill="1" applyBorder="1" applyAlignment="1">
      <alignment horizontal="left" vertical="center" wrapText="1"/>
    </xf>
    <xf numFmtId="0" fontId="24" fillId="0" borderId="7" xfId="0" applyFont="1" applyBorder="1" applyAlignment="1">
      <alignment horizontal="left" vertical="center" wrapText="1"/>
    </xf>
    <xf numFmtId="0" fontId="24" fillId="0" borderId="8" xfId="0" applyFont="1" applyBorder="1" applyAlignment="1">
      <alignment horizontal="left" vertical="center" wrapText="1"/>
    </xf>
    <xf numFmtId="0" fontId="24" fillId="0" borderId="9" xfId="0" applyFont="1" applyBorder="1" applyAlignment="1">
      <alignment horizontal="left" vertical="center" wrapText="1"/>
    </xf>
    <xf numFmtId="0" fontId="24" fillId="0" borderId="10" xfId="0" applyFont="1" applyBorder="1" applyAlignment="1">
      <alignment horizontal="left" vertical="center" wrapText="1"/>
    </xf>
    <xf numFmtId="0" fontId="24" fillId="0" borderId="2" xfId="0" applyFont="1" applyBorder="1" applyAlignment="1">
      <alignment horizontal="left" vertical="center" wrapText="1"/>
    </xf>
    <xf numFmtId="0" fontId="40" fillId="3" borderId="2" xfId="0" applyFont="1" applyFill="1" applyBorder="1" applyAlignment="1">
      <alignment horizontal="left" vertical="center" wrapText="1"/>
    </xf>
    <xf numFmtId="0" fontId="24" fillId="0" borderId="2" xfId="0" applyFont="1" applyBorder="1" applyAlignment="1">
      <alignment horizontal="left" vertical="center"/>
    </xf>
    <xf numFmtId="0" fontId="49" fillId="0" borderId="2" xfId="0" applyFont="1" applyBorder="1" applyAlignment="1">
      <alignment horizontal="left" vertical="center"/>
    </xf>
    <xf numFmtId="0" fontId="25" fillId="0" borderId="2" xfId="0" quotePrefix="1" applyFont="1" applyBorder="1" applyAlignment="1">
      <alignment horizontal="left" vertical="center" wrapText="1"/>
    </xf>
    <xf numFmtId="0" fontId="49" fillId="0" borderId="2" xfId="0" applyFont="1" applyBorder="1" applyAlignment="1">
      <alignment horizontal="left" vertical="center" wrapText="1"/>
    </xf>
    <xf numFmtId="0" fontId="49" fillId="0" borderId="7" xfId="0" applyFont="1" applyBorder="1" applyAlignment="1">
      <alignment horizontal="left" vertical="center" wrapText="1"/>
    </xf>
    <xf numFmtId="0" fontId="49" fillId="0" borderId="8" xfId="0" applyFont="1" applyBorder="1" applyAlignment="1">
      <alignment horizontal="left" vertical="center" wrapText="1"/>
    </xf>
    <xf numFmtId="0" fontId="49" fillId="0" borderId="9" xfId="0" applyFont="1" applyBorder="1" applyAlignment="1">
      <alignment horizontal="left" vertical="center" wrapText="1"/>
    </xf>
    <xf numFmtId="0" fontId="24" fillId="3" borderId="2" xfId="0" applyFont="1" applyFill="1" applyBorder="1" applyAlignment="1">
      <alignment horizontal="left" vertical="center" wrapText="1"/>
    </xf>
    <xf numFmtId="0" fontId="10" fillId="0" borderId="0" xfId="0" applyFont="1" applyAlignment="1">
      <alignment horizontal="center" vertical="center" wrapText="1"/>
    </xf>
    <xf numFmtId="0" fontId="12" fillId="0" borderId="0" xfId="0" applyFont="1" applyAlignment="1">
      <alignment horizontal="center" vertical="center" wrapText="1"/>
    </xf>
    <xf numFmtId="0" fontId="10" fillId="15" borderId="2" xfId="0" applyFont="1" applyFill="1" applyBorder="1" applyAlignment="1">
      <alignment horizontal="center" vertical="center" wrapText="1"/>
    </xf>
    <xf numFmtId="0" fontId="20" fillId="0" borderId="2" xfId="0" applyFont="1" applyBorder="1" applyAlignment="1">
      <alignment horizontal="center" vertical="center" wrapText="1"/>
    </xf>
    <xf numFmtId="0" fontId="20" fillId="3" borderId="2"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3" borderId="2" xfId="0" applyFont="1" applyFill="1" applyBorder="1" applyAlignment="1">
      <alignment horizontal="center" vertical="center"/>
    </xf>
  </cellXfs>
  <cellStyles count="7">
    <cellStyle name="Comma" xfId="1" builtinId="3"/>
    <cellStyle name="Normal" xfId="0" builtinId="0"/>
    <cellStyle name="Normal 2" xfId="3"/>
    <cellStyle name="Normal 2 2 2" xfId="2"/>
    <cellStyle name="Normal 2 3" xfId="6"/>
    <cellStyle name="Normal 3" xfId="4"/>
    <cellStyle name="Normal 3 2" xfId="5"/>
  </cellStyles>
  <dxfs count="6">
    <dxf>
      <font>
        <color rgb="FFFF0000"/>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64C60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0</xdr:colOff>
      <xdr:row>135</xdr:row>
      <xdr:rowOff>651163</xdr:rowOff>
    </xdr:from>
    <xdr:to>
      <xdr:col>22</xdr:col>
      <xdr:colOff>528655</xdr:colOff>
      <xdr:row>136</xdr:row>
      <xdr:rowOff>38205</xdr:rowOff>
    </xdr:to>
    <xdr:pic>
      <xdr:nvPicPr>
        <xdr:cNvPr id="2" name="Picture 1">
          <a:extLst>
            <a:ext uri="{FF2B5EF4-FFF2-40B4-BE49-F238E27FC236}">
              <a16:creationId xmlns:a16="http://schemas.microsoft.com/office/drawing/2014/main" id="{DA583813-2E94-E3BF-9701-3E12208DD801}"/>
            </a:ext>
          </a:extLst>
        </xdr:cNvPr>
        <xdr:cNvPicPr>
          <a:picLocks noChangeAspect="1"/>
        </xdr:cNvPicPr>
      </xdr:nvPicPr>
      <xdr:blipFill>
        <a:blip xmlns:r="http://schemas.openxmlformats.org/officeDocument/2006/relationships" r:embed="rId1"/>
        <a:stretch>
          <a:fillRect/>
        </a:stretch>
      </xdr:blipFill>
      <xdr:spPr>
        <a:xfrm>
          <a:off x="38893172" y="354400138"/>
          <a:ext cx="3561069" cy="17926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0</xdr:colOff>
      <xdr:row>63</xdr:row>
      <xdr:rowOff>0</xdr:rowOff>
    </xdr:from>
    <xdr:ext cx="65" cy="172227"/>
    <xdr:sp macro="" textlink="">
      <xdr:nvSpPr>
        <xdr:cNvPr id="2" name="TextBox 1">
          <a:extLst>
            <a:ext uri="{FF2B5EF4-FFF2-40B4-BE49-F238E27FC236}">
              <a16:creationId xmlns:a16="http://schemas.microsoft.com/office/drawing/2014/main" id="{00000000-0008-0000-0500-000002000000}"/>
            </a:ext>
          </a:extLst>
        </xdr:cNvPr>
        <xdr:cNvSpPr txBox="1"/>
      </xdr:nvSpPr>
      <xdr:spPr>
        <a:xfrm>
          <a:off x="7305675" y="705516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a:p>
      </xdr:txBody>
    </xdr:sp>
    <xdr:clientData/>
  </xdr:oneCellAnchor>
  <xdr:oneCellAnchor>
    <xdr:from>
      <xdr:col>3</xdr:col>
      <xdr:colOff>0</xdr:colOff>
      <xdr:row>63</xdr:row>
      <xdr:rowOff>0</xdr:rowOff>
    </xdr:from>
    <xdr:ext cx="65" cy="172227"/>
    <xdr:sp macro="" textlink="">
      <xdr:nvSpPr>
        <xdr:cNvPr id="3" name="TextBox 2">
          <a:extLst>
            <a:ext uri="{FF2B5EF4-FFF2-40B4-BE49-F238E27FC236}">
              <a16:creationId xmlns:a16="http://schemas.microsoft.com/office/drawing/2014/main" id="{00000000-0008-0000-0500-000003000000}"/>
            </a:ext>
          </a:extLst>
        </xdr:cNvPr>
        <xdr:cNvSpPr txBox="1"/>
      </xdr:nvSpPr>
      <xdr:spPr>
        <a:xfrm>
          <a:off x="7305675" y="705516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C&#212;NG%20VI&#7878;C\3.%20Mua%20s&#7855;m%20t&#7853;p%20trung\N&#259;m%202024\Thi&#7871;t%20b&#7883;%20d&#7841;y%20h&#7885;c\2.%20VB%20Ban%20DDCN\D&#7921;%20to&#225;n%20mua%20s&#7855;m%20ph&#234;%20duy&#7879;t%20ph&#226;n%20theo%20t&#7915;ng%20m&#244;n%20h&#7885;c%2030.3.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hân chia theo phần"/>
      <sheetName val="Dự toán phê duyệt"/>
    </sheetNames>
    <sheetDataSet>
      <sheetData sheetId="0">
        <row r="19">
          <cell r="Y19">
            <v>62269000</v>
          </cell>
          <cell r="AB19">
            <v>39750000</v>
          </cell>
          <cell r="AM19">
            <v>572459520</v>
          </cell>
        </row>
        <row r="50">
          <cell r="S50">
            <v>693369790</v>
          </cell>
          <cell r="T50">
            <v>741714000</v>
          </cell>
          <cell r="U50">
            <v>490794000</v>
          </cell>
          <cell r="V50">
            <v>826747140</v>
          </cell>
          <cell r="W50">
            <v>460708000</v>
          </cell>
          <cell r="X50">
            <v>932343720</v>
          </cell>
          <cell r="Y50">
            <v>459057130</v>
          </cell>
          <cell r="Z50">
            <v>619062090</v>
          </cell>
          <cell r="AA50">
            <v>401713000</v>
          </cell>
          <cell r="AB50">
            <v>334825790</v>
          </cell>
          <cell r="AC50">
            <v>820188800</v>
          </cell>
          <cell r="AD50">
            <v>994321890</v>
          </cell>
          <cell r="AE50">
            <v>145508360</v>
          </cell>
          <cell r="AF50">
            <v>440987190</v>
          </cell>
          <cell r="AG50">
            <v>325411390</v>
          </cell>
          <cell r="AH50">
            <v>542532190</v>
          </cell>
          <cell r="AI50">
            <v>685103580</v>
          </cell>
          <cell r="AJ50">
            <v>784440190</v>
          </cell>
          <cell r="AK50">
            <v>617931190</v>
          </cell>
          <cell r="AL50">
            <v>287635100</v>
          </cell>
          <cell r="AM50">
            <v>584982150</v>
          </cell>
          <cell r="AN50">
            <v>2087530190</v>
          </cell>
          <cell r="AO50">
            <v>1352788860</v>
          </cell>
          <cell r="AP50">
            <v>649005000</v>
          </cell>
          <cell r="AQ50">
            <v>1342412590</v>
          </cell>
          <cell r="AR50">
            <v>675555000</v>
          </cell>
          <cell r="AS50">
            <v>455771590</v>
          </cell>
          <cell r="AT50">
            <v>302627000</v>
          </cell>
          <cell r="AU50">
            <v>1660818500</v>
          </cell>
          <cell r="AV50">
            <v>1022501790</v>
          </cell>
          <cell r="AW50">
            <v>1425061690</v>
          </cell>
          <cell r="AX50">
            <v>582642100</v>
          </cell>
          <cell r="AY50">
            <v>873462260</v>
          </cell>
          <cell r="AZ50">
            <v>1559899730</v>
          </cell>
          <cell r="BA50">
            <v>982823710</v>
          </cell>
          <cell r="BB50">
            <v>618786420</v>
          </cell>
          <cell r="BC50">
            <v>916720000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9"/>
  <sheetViews>
    <sheetView view="pageBreakPreview" zoomScale="85" zoomScaleNormal="85" zoomScaleSheetLayoutView="85" workbookViewId="0">
      <selection activeCell="I37" sqref="I37"/>
    </sheetView>
  </sheetViews>
  <sheetFormatPr defaultColWidth="10.140625" defaultRowHeight="15"/>
  <cols>
    <col min="1" max="1" width="4.5703125" style="21" customWidth="1"/>
    <col min="2" max="2" width="6.140625" style="1" hidden="1" customWidth="1"/>
    <col min="3" max="3" width="13.85546875" style="1" customWidth="1"/>
    <col min="4" max="4" width="7.140625" style="1" customWidth="1"/>
    <col min="5" max="5" width="7.85546875" style="24" customWidth="1"/>
    <col min="6" max="6" width="3.7109375" style="24" bestFit="1" customWidth="1"/>
    <col min="7" max="7" width="4" style="24" bestFit="1" customWidth="1"/>
    <col min="8" max="8" width="4.5703125" style="24" bestFit="1" customWidth="1"/>
    <col min="9" max="9" width="16.5703125" style="1" customWidth="1"/>
    <col min="10" max="10" width="17.28515625" style="1" customWidth="1"/>
    <col min="11" max="11" width="12.5703125" style="1" customWidth="1"/>
    <col min="12" max="12" width="10.28515625" style="1" customWidth="1"/>
    <col min="13" max="13" width="9.5703125" style="1" bestFit="1" customWidth="1"/>
    <col min="14" max="14" width="4.28515625" style="2" bestFit="1" customWidth="1"/>
    <col min="15" max="15" width="8.28515625" style="2" bestFit="1" customWidth="1"/>
    <col min="16" max="16" width="17" style="2" bestFit="1" customWidth="1"/>
    <col min="17" max="17" width="4.28515625" style="2" bestFit="1" customWidth="1"/>
    <col min="18" max="18" width="11" style="2" customWidth="1"/>
    <col min="19" max="19" width="9.5703125" style="2" bestFit="1" customWidth="1"/>
    <col min="20" max="20" width="4.28515625" style="2" bestFit="1" customWidth="1"/>
    <col min="21" max="21" width="8.28515625" style="1" bestFit="1" customWidth="1"/>
    <col min="22" max="22" width="9.5703125" style="1" bestFit="1" customWidth="1"/>
    <col min="23" max="23" width="4.28515625" style="50" bestFit="1" customWidth="1"/>
    <col min="24" max="24" width="8.28515625" style="50" bestFit="1" customWidth="1"/>
    <col min="25" max="25" width="9.5703125" style="50" bestFit="1" customWidth="1"/>
    <col min="26" max="26" width="4.28515625" style="50" bestFit="1" customWidth="1"/>
    <col min="27" max="27" width="12.5703125" style="50" bestFit="1" customWidth="1"/>
    <col min="28" max="28" width="11.5703125" style="1" bestFit="1" customWidth="1"/>
    <col min="29" max="29" width="10.140625" style="1" customWidth="1"/>
    <col min="30" max="16384" width="10.140625" style="1"/>
  </cols>
  <sheetData>
    <row r="1" spans="1:30" ht="25.5" customHeight="1">
      <c r="A1" s="513" t="s">
        <v>34</v>
      </c>
      <c r="B1" s="513"/>
      <c r="C1" s="513"/>
      <c r="D1" s="513"/>
      <c r="E1" s="513"/>
      <c r="F1" s="513"/>
      <c r="G1" s="513"/>
      <c r="H1" s="513"/>
      <c r="I1" s="513"/>
      <c r="J1" s="513"/>
      <c r="K1" s="513"/>
      <c r="L1" s="513"/>
      <c r="M1" s="513"/>
      <c r="N1" s="513"/>
      <c r="O1" s="513"/>
      <c r="P1" s="513"/>
      <c r="Q1" s="513"/>
      <c r="R1" s="513"/>
      <c r="S1" s="513"/>
      <c r="T1" s="513"/>
      <c r="U1" s="513"/>
      <c r="V1" s="513"/>
      <c r="W1" s="513"/>
      <c r="X1" s="513"/>
      <c r="Y1" s="513"/>
      <c r="Z1" s="513"/>
      <c r="AA1" s="513"/>
      <c r="AB1" s="513"/>
      <c r="AC1" s="513"/>
    </row>
    <row r="2" spans="1:30" ht="15.75" hidden="1" customHeight="1">
      <c r="A2" s="514" t="s">
        <v>12</v>
      </c>
      <c r="B2" s="514"/>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row>
    <row r="3" spans="1:30" ht="46.5" customHeight="1">
      <c r="A3" s="515" t="s">
        <v>0</v>
      </c>
      <c r="B3" s="4" t="s">
        <v>1</v>
      </c>
      <c r="C3" s="515" t="s">
        <v>27</v>
      </c>
      <c r="D3" s="515" t="s">
        <v>26</v>
      </c>
      <c r="E3" s="515" t="s">
        <v>28</v>
      </c>
      <c r="F3" s="518" t="s">
        <v>29</v>
      </c>
      <c r="G3" s="519"/>
      <c r="H3" s="520"/>
      <c r="I3" s="515" t="s">
        <v>33</v>
      </c>
      <c r="J3" s="515" t="s">
        <v>17</v>
      </c>
      <c r="K3" s="515" t="s">
        <v>18</v>
      </c>
      <c r="L3" s="531" t="s">
        <v>7</v>
      </c>
      <c r="M3" s="531"/>
      <c r="N3" s="532"/>
      <c r="O3" s="533" t="s">
        <v>8</v>
      </c>
      <c r="P3" s="531"/>
      <c r="Q3" s="532"/>
      <c r="R3" s="533" t="s">
        <v>9</v>
      </c>
      <c r="S3" s="531"/>
      <c r="T3" s="532"/>
      <c r="U3" s="534" t="s">
        <v>10</v>
      </c>
      <c r="V3" s="535"/>
      <c r="W3" s="536"/>
      <c r="X3" s="534" t="s">
        <v>13</v>
      </c>
      <c r="Y3" s="535"/>
      <c r="Z3" s="536"/>
      <c r="AA3" s="510" t="s">
        <v>11</v>
      </c>
      <c r="AB3" s="522" t="s">
        <v>6</v>
      </c>
      <c r="AC3" s="522" t="s">
        <v>3</v>
      </c>
    </row>
    <row r="4" spans="1:30" ht="32.25" customHeight="1">
      <c r="A4" s="516"/>
      <c r="B4" s="6"/>
      <c r="C4" s="516"/>
      <c r="D4" s="516"/>
      <c r="E4" s="516"/>
      <c r="F4" s="525" t="s">
        <v>30</v>
      </c>
      <c r="G4" s="525" t="s">
        <v>31</v>
      </c>
      <c r="H4" s="525" t="s">
        <v>32</v>
      </c>
      <c r="I4" s="516"/>
      <c r="J4" s="516"/>
      <c r="K4" s="516"/>
      <c r="L4" s="527" t="s">
        <v>16</v>
      </c>
      <c r="M4" s="528"/>
      <c r="N4" s="529"/>
      <c r="O4" s="530" t="s">
        <v>19</v>
      </c>
      <c r="P4" s="530"/>
      <c r="Q4" s="530"/>
      <c r="R4" s="530" t="s">
        <v>19</v>
      </c>
      <c r="S4" s="530"/>
      <c r="T4" s="530"/>
      <c r="U4" s="530" t="s">
        <v>19</v>
      </c>
      <c r="V4" s="530"/>
      <c r="W4" s="530"/>
      <c r="X4" s="530" t="s">
        <v>19</v>
      </c>
      <c r="Y4" s="530"/>
      <c r="Z4" s="530"/>
      <c r="AA4" s="511"/>
      <c r="AB4" s="523"/>
      <c r="AC4" s="523"/>
    </row>
    <row r="5" spans="1:30" ht="39" customHeight="1">
      <c r="A5" s="517"/>
      <c r="B5" s="6"/>
      <c r="C5" s="517"/>
      <c r="D5" s="517"/>
      <c r="E5" s="517"/>
      <c r="F5" s="526"/>
      <c r="G5" s="526"/>
      <c r="H5" s="526"/>
      <c r="I5" s="517"/>
      <c r="J5" s="517"/>
      <c r="K5" s="517"/>
      <c r="L5" s="3" t="s">
        <v>14</v>
      </c>
      <c r="M5" s="3" t="s">
        <v>20</v>
      </c>
      <c r="N5" s="3" t="s">
        <v>21</v>
      </c>
      <c r="O5" s="3" t="s">
        <v>14</v>
      </c>
      <c r="P5" s="3" t="s">
        <v>20</v>
      </c>
      <c r="Q5" s="3" t="s">
        <v>21</v>
      </c>
      <c r="R5" s="3" t="s">
        <v>14</v>
      </c>
      <c r="S5" s="3" t="s">
        <v>20</v>
      </c>
      <c r="T5" s="3" t="s">
        <v>21</v>
      </c>
      <c r="U5" s="3" t="s">
        <v>14</v>
      </c>
      <c r="V5" s="3" t="s">
        <v>20</v>
      </c>
      <c r="W5" s="3" t="s">
        <v>21</v>
      </c>
      <c r="X5" s="3" t="s">
        <v>14</v>
      </c>
      <c r="Y5" s="3" t="s">
        <v>20</v>
      </c>
      <c r="Z5" s="3" t="s">
        <v>21</v>
      </c>
      <c r="AA5" s="512"/>
      <c r="AB5" s="524"/>
      <c r="AC5" s="524"/>
    </row>
    <row r="6" spans="1:30">
      <c r="A6" s="7">
        <v>1</v>
      </c>
      <c r="B6" s="7"/>
      <c r="C6" s="44"/>
      <c r="D6" s="5"/>
      <c r="E6" s="5"/>
      <c r="F6" s="5"/>
      <c r="G6" s="5"/>
      <c r="H6" s="5"/>
      <c r="I6" s="17"/>
      <c r="J6" s="17"/>
      <c r="K6" s="51"/>
      <c r="L6" s="56"/>
      <c r="M6" s="57"/>
      <c r="N6" s="34"/>
      <c r="O6" s="35"/>
      <c r="P6" s="35"/>
      <c r="Q6" s="34"/>
      <c r="R6" s="36"/>
      <c r="S6" s="35"/>
      <c r="T6" s="34"/>
      <c r="U6" s="37"/>
      <c r="V6" s="17"/>
      <c r="W6" s="46"/>
      <c r="X6" s="46"/>
      <c r="Y6" s="46"/>
      <c r="Z6" s="46"/>
      <c r="AA6" s="46">
        <f t="shared" ref="AA6:AA11" si="0">MIN(N6:Z6)</f>
        <v>0</v>
      </c>
      <c r="AB6" s="9">
        <f t="shared" ref="AB6:AB16" si="1">+AA6*E6</f>
        <v>0</v>
      </c>
      <c r="AC6" s="8"/>
    </row>
    <row r="7" spans="1:30">
      <c r="A7" s="7">
        <f>+A6+1</f>
        <v>2</v>
      </c>
      <c r="B7" s="7"/>
      <c r="C7" s="16"/>
      <c r="D7" s="5"/>
      <c r="E7" s="5"/>
      <c r="F7" s="5"/>
      <c r="G7" s="5"/>
      <c r="H7" s="5"/>
      <c r="I7" s="17"/>
      <c r="J7" s="14"/>
      <c r="K7" s="52"/>
      <c r="L7" s="56"/>
      <c r="M7" s="57"/>
      <c r="N7" s="34"/>
      <c r="O7" s="35"/>
      <c r="P7" s="35"/>
      <c r="Q7" s="34"/>
      <c r="R7" s="36"/>
      <c r="S7" s="35"/>
      <c r="T7" s="34"/>
      <c r="U7" s="37"/>
      <c r="V7" s="17"/>
      <c r="W7" s="46"/>
      <c r="X7" s="46"/>
      <c r="Y7" s="46"/>
      <c r="Z7" s="46"/>
      <c r="AA7" s="46">
        <f t="shared" si="0"/>
        <v>0</v>
      </c>
      <c r="AB7" s="9">
        <f t="shared" si="1"/>
        <v>0</v>
      </c>
      <c r="AC7" s="8"/>
    </row>
    <row r="8" spans="1:30">
      <c r="A8" s="7">
        <f t="shared" ref="A8:A15" si="2">+A7+1</f>
        <v>3</v>
      </c>
      <c r="B8" s="7"/>
      <c r="C8" s="16"/>
      <c r="D8" s="5"/>
      <c r="E8" s="5"/>
      <c r="F8" s="5"/>
      <c r="G8" s="5"/>
      <c r="H8" s="5"/>
      <c r="I8" s="17"/>
      <c r="J8" s="14"/>
      <c r="K8" s="51"/>
      <c r="L8" s="56"/>
      <c r="M8" s="58"/>
      <c r="N8" s="34"/>
      <c r="O8" s="36"/>
      <c r="P8" s="35"/>
      <c r="Q8" s="34"/>
      <c r="R8" s="34"/>
      <c r="S8" s="36"/>
      <c r="T8" s="34"/>
      <c r="U8" s="37"/>
      <c r="V8" s="17"/>
      <c r="W8" s="46"/>
      <c r="X8" s="46"/>
      <c r="Y8" s="46"/>
      <c r="Z8" s="46"/>
      <c r="AA8" s="46">
        <f t="shared" si="0"/>
        <v>0</v>
      </c>
      <c r="AB8" s="9">
        <f t="shared" si="1"/>
        <v>0</v>
      </c>
      <c r="AC8" s="8"/>
    </row>
    <row r="9" spans="1:30" s="2" customFormat="1">
      <c r="A9" s="7">
        <f t="shared" si="2"/>
        <v>4</v>
      </c>
      <c r="B9" s="11"/>
      <c r="C9" s="29"/>
      <c r="D9" s="30"/>
      <c r="E9" s="30"/>
      <c r="F9" s="30"/>
      <c r="G9" s="30"/>
      <c r="H9" s="30"/>
      <c r="I9" s="31"/>
      <c r="J9" s="40"/>
      <c r="K9" s="53"/>
      <c r="L9" s="35"/>
      <c r="M9" s="58"/>
      <c r="N9" s="34"/>
      <c r="O9" s="36"/>
      <c r="P9" s="35"/>
      <c r="Q9" s="34"/>
      <c r="R9" s="36"/>
      <c r="S9" s="35"/>
      <c r="T9" s="34"/>
      <c r="U9" s="36"/>
      <c r="V9" s="31"/>
      <c r="W9" s="45"/>
      <c r="X9" s="45"/>
      <c r="Y9" s="45"/>
      <c r="Z9" s="45"/>
      <c r="AA9" s="46">
        <f t="shared" si="0"/>
        <v>0</v>
      </c>
      <c r="AB9" s="9">
        <f t="shared" si="1"/>
        <v>0</v>
      </c>
      <c r="AC9" s="10"/>
    </row>
    <row r="10" spans="1:30" s="2" customFormat="1">
      <c r="A10" s="7">
        <f t="shared" si="2"/>
        <v>5</v>
      </c>
      <c r="B10" s="11"/>
      <c r="C10" s="29"/>
      <c r="D10" s="30"/>
      <c r="E10" s="5"/>
      <c r="F10" s="5"/>
      <c r="G10" s="5"/>
      <c r="H10" s="5"/>
      <c r="I10" s="31"/>
      <c r="J10" s="40"/>
      <c r="K10" s="53"/>
      <c r="L10" s="35"/>
      <c r="M10" s="58"/>
      <c r="N10" s="34"/>
      <c r="O10" s="36"/>
      <c r="P10" s="31"/>
      <c r="Q10" s="34"/>
      <c r="R10" s="36"/>
      <c r="S10" s="31"/>
      <c r="T10" s="34"/>
      <c r="U10" s="36"/>
      <c r="V10" s="31"/>
      <c r="W10" s="45"/>
      <c r="X10" s="45"/>
      <c r="Y10" s="45"/>
      <c r="Z10" s="45"/>
      <c r="AA10" s="46">
        <f t="shared" si="0"/>
        <v>0</v>
      </c>
      <c r="AB10" s="9">
        <f t="shared" si="1"/>
        <v>0</v>
      </c>
      <c r="AC10" s="10"/>
    </row>
    <row r="11" spans="1:30" s="2" customFormat="1">
      <c r="A11" s="7">
        <f t="shared" si="2"/>
        <v>6</v>
      </c>
      <c r="B11" s="11"/>
      <c r="C11" s="29"/>
      <c r="D11" s="30"/>
      <c r="E11" s="30"/>
      <c r="F11" s="30"/>
      <c r="G11" s="30"/>
      <c r="H11" s="30"/>
      <c r="I11" s="31"/>
      <c r="J11" s="40"/>
      <c r="K11" s="53"/>
      <c r="L11" s="35"/>
      <c r="M11" s="58"/>
      <c r="N11" s="34"/>
      <c r="O11" s="36"/>
      <c r="P11" s="31"/>
      <c r="Q11" s="34"/>
      <c r="R11" s="36"/>
      <c r="S11" s="31"/>
      <c r="T11" s="34"/>
      <c r="U11" s="36"/>
      <c r="V11" s="31"/>
      <c r="W11" s="45"/>
      <c r="X11" s="45"/>
      <c r="Y11" s="45"/>
      <c r="Z11" s="45"/>
      <c r="AA11" s="46">
        <f t="shared" si="0"/>
        <v>0</v>
      </c>
      <c r="AB11" s="9">
        <f t="shared" si="1"/>
        <v>0</v>
      </c>
      <c r="AC11" s="10"/>
    </row>
    <row r="12" spans="1:30">
      <c r="A12" s="7">
        <f t="shared" si="2"/>
        <v>7</v>
      </c>
      <c r="B12" s="7"/>
      <c r="C12" s="16"/>
      <c r="D12" s="5"/>
      <c r="E12" s="5"/>
      <c r="F12" s="5"/>
      <c r="G12" s="5"/>
      <c r="H12" s="5"/>
      <c r="I12" s="5"/>
      <c r="J12" s="5"/>
      <c r="K12" s="5"/>
      <c r="L12" s="59"/>
      <c r="M12" s="8"/>
      <c r="N12" s="34"/>
      <c r="O12" s="34"/>
      <c r="P12" s="34"/>
      <c r="Q12" s="34"/>
      <c r="R12" s="34"/>
      <c r="S12" s="34"/>
      <c r="T12" s="34"/>
      <c r="U12" s="36"/>
      <c r="V12" s="9"/>
      <c r="W12" s="46"/>
      <c r="X12" s="46"/>
      <c r="Y12" s="46"/>
      <c r="Z12" s="46"/>
      <c r="AA12" s="47"/>
      <c r="AB12" s="9">
        <f t="shared" si="1"/>
        <v>0</v>
      </c>
      <c r="AC12" s="8"/>
    </row>
    <row r="13" spans="1:30" s="15" customFormat="1">
      <c r="A13" s="7">
        <f t="shared" si="2"/>
        <v>8</v>
      </c>
      <c r="B13" s="12"/>
      <c r="C13" s="32"/>
      <c r="D13" s="13"/>
      <c r="E13" s="13"/>
      <c r="F13" s="13"/>
      <c r="G13" s="13"/>
      <c r="H13" s="13"/>
      <c r="I13" s="17"/>
      <c r="J13" s="14"/>
      <c r="K13" s="54"/>
      <c r="L13" s="56"/>
      <c r="M13" s="60"/>
      <c r="N13" s="38"/>
      <c r="O13" s="39"/>
      <c r="P13" s="40"/>
      <c r="Q13" s="38"/>
      <c r="R13" s="39"/>
      <c r="S13" s="40"/>
      <c r="T13" s="38"/>
      <c r="U13" s="41"/>
      <c r="V13" s="14"/>
      <c r="W13" s="48"/>
      <c r="X13" s="48"/>
      <c r="Y13" s="48"/>
      <c r="Z13" s="48"/>
      <c r="AA13" s="46">
        <f>MIN(N13:Z13)</f>
        <v>0</v>
      </c>
      <c r="AB13" s="9">
        <f t="shared" si="1"/>
        <v>0</v>
      </c>
      <c r="AC13" s="28"/>
    </row>
    <row r="14" spans="1:30" s="15" customFormat="1">
      <c r="A14" s="7">
        <f t="shared" si="2"/>
        <v>9</v>
      </c>
      <c r="B14" s="12"/>
      <c r="C14" s="32"/>
      <c r="D14" s="13"/>
      <c r="E14" s="13"/>
      <c r="F14" s="13"/>
      <c r="G14" s="13"/>
      <c r="H14" s="13"/>
      <c r="I14" s="17"/>
      <c r="J14" s="14"/>
      <c r="K14" s="54"/>
      <c r="L14" s="56"/>
      <c r="M14" s="61"/>
      <c r="N14" s="38"/>
      <c r="O14" s="39"/>
      <c r="P14" s="40"/>
      <c r="Q14" s="38"/>
      <c r="R14" s="39"/>
      <c r="S14" s="40"/>
      <c r="T14" s="38"/>
      <c r="U14" s="41"/>
      <c r="V14" s="14"/>
      <c r="W14" s="48"/>
      <c r="X14" s="48"/>
      <c r="Y14" s="48"/>
      <c r="Z14" s="48"/>
      <c r="AA14" s="46">
        <f>MIN(N14:Z14)</f>
        <v>0</v>
      </c>
      <c r="AB14" s="9">
        <f t="shared" si="1"/>
        <v>0</v>
      </c>
      <c r="AC14" s="28"/>
    </row>
    <row r="15" spans="1:30" s="15" customFormat="1">
      <c r="A15" s="7">
        <f t="shared" si="2"/>
        <v>10</v>
      </c>
      <c r="B15" s="12"/>
      <c r="C15" s="32"/>
      <c r="D15" s="13"/>
      <c r="E15" s="13"/>
      <c r="F15" s="13"/>
      <c r="G15" s="13"/>
      <c r="H15" s="13"/>
      <c r="I15" s="17"/>
      <c r="J15" s="14"/>
      <c r="K15" s="54"/>
      <c r="L15" s="56"/>
      <c r="M15" s="61"/>
      <c r="N15" s="38"/>
      <c r="O15" s="36"/>
      <c r="P15" s="31"/>
      <c r="Q15" s="38"/>
      <c r="R15" s="39"/>
      <c r="S15" s="31"/>
      <c r="T15" s="38"/>
      <c r="U15" s="41"/>
      <c r="V15" s="14"/>
      <c r="W15" s="48"/>
      <c r="X15" s="48"/>
      <c r="Y15" s="48"/>
      <c r="Z15" s="48"/>
      <c r="AA15" s="46">
        <f>MIN(N15:Z15)</f>
        <v>0</v>
      </c>
      <c r="AB15" s="9">
        <f t="shared" si="1"/>
        <v>0</v>
      </c>
      <c r="AC15" s="28"/>
    </row>
    <row r="16" spans="1:30" s="8" customFormat="1" ht="9" hidden="1" customHeight="1">
      <c r="A16" s="7"/>
      <c r="B16" s="7"/>
      <c r="C16" s="16"/>
      <c r="D16" s="5"/>
      <c r="E16" s="5"/>
      <c r="F16" s="5"/>
      <c r="G16" s="5"/>
      <c r="H16" s="5"/>
      <c r="I16" s="5"/>
      <c r="J16" s="5"/>
      <c r="K16" s="5"/>
      <c r="L16" s="59"/>
      <c r="M16" s="62"/>
      <c r="N16" s="23"/>
      <c r="O16" s="23"/>
      <c r="P16" s="42" t="s">
        <v>4</v>
      </c>
      <c r="Q16" s="23"/>
      <c r="R16" s="23"/>
      <c r="S16" s="23"/>
      <c r="T16" s="23"/>
      <c r="U16" s="22"/>
      <c r="V16" s="22"/>
      <c r="W16" s="47"/>
      <c r="X16" s="47"/>
      <c r="Y16" s="47"/>
      <c r="Z16" s="47"/>
      <c r="AA16" s="47"/>
      <c r="AB16" s="9">
        <f t="shared" si="1"/>
        <v>0</v>
      </c>
      <c r="AD16" s="18"/>
    </row>
    <row r="17" spans="1:29" s="21" customFormat="1" ht="14.25">
      <c r="A17" s="521" t="s">
        <v>5</v>
      </c>
      <c r="B17" s="521"/>
      <c r="C17" s="521"/>
      <c r="D17" s="20"/>
      <c r="E17" s="19">
        <f>SUM(E6:E16)-SUM(E13:E15)-E7</f>
        <v>0</v>
      </c>
      <c r="F17" s="19"/>
      <c r="G17" s="19"/>
      <c r="H17" s="19"/>
      <c r="I17" s="33"/>
      <c r="J17" s="33"/>
      <c r="K17" s="33"/>
      <c r="L17" s="63"/>
      <c r="M17" s="62"/>
      <c r="N17" s="43"/>
      <c r="O17" s="43"/>
      <c r="P17" s="42"/>
      <c r="Q17" s="43"/>
      <c r="R17" s="43"/>
      <c r="S17" s="43"/>
      <c r="T17" s="43"/>
      <c r="U17" s="26"/>
      <c r="V17" s="26"/>
      <c r="W17" s="49"/>
      <c r="X17" s="49"/>
      <c r="Y17" s="49"/>
      <c r="Z17" s="49"/>
      <c r="AA17" s="49"/>
      <c r="AB17" s="26">
        <f>SUM(AB6:AB16)</f>
        <v>0</v>
      </c>
      <c r="AC17" s="20"/>
    </row>
    <row r="18" spans="1:29">
      <c r="M18" s="25"/>
      <c r="P18" s="27"/>
    </row>
    <row r="19" spans="1:29">
      <c r="C19" s="55" t="s">
        <v>15</v>
      </c>
      <c r="M19" s="25"/>
      <c r="P19" s="27"/>
    </row>
  </sheetData>
  <mergeCells count="27">
    <mergeCell ref="A17:C17"/>
    <mergeCell ref="AB3:AB5"/>
    <mergeCell ref="AC3:AC5"/>
    <mergeCell ref="F4:F5"/>
    <mergeCell ref="G4:G5"/>
    <mergeCell ref="H4:H5"/>
    <mergeCell ref="L4:N4"/>
    <mergeCell ref="O4:Q4"/>
    <mergeCell ref="R4:T4"/>
    <mergeCell ref="U4:W4"/>
    <mergeCell ref="X4:Z4"/>
    <mergeCell ref="L3:N3"/>
    <mergeCell ref="O3:Q3"/>
    <mergeCell ref="R3:T3"/>
    <mergeCell ref="U3:W3"/>
    <mergeCell ref="X3:Z3"/>
    <mergeCell ref="AA3:AA5"/>
    <mergeCell ref="A1:AC1"/>
    <mergeCell ref="A2:AC2"/>
    <mergeCell ref="A3:A5"/>
    <mergeCell ref="C3:C5"/>
    <mergeCell ref="D3:D5"/>
    <mergeCell ref="E3:E5"/>
    <mergeCell ref="F3:H3"/>
    <mergeCell ref="I3:I5"/>
    <mergeCell ref="J3:J5"/>
    <mergeCell ref="K3:K5"/>
  </mergeCells>
  <printOptions horizontalCentered="1"/>
  <pageMargins left="3.937007874015748E-2" right="3.937007874015748E-2" top="0.51181102362204722" bottom="0.23622047244094491"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9"/>
  <sheetViews>
    <sheetView view="pageBreakPreview" zoomScale="85" zoomScaleNormal="85" zoomScaleSheetLayoutView="85" workbookViewId="0">
      <selection sqref="A1:AC1"/>
    </sheetView>
  </sheetViews>
  <sheetFormatPr defaultColWidth="10.140625" defaultRowHeight="15"/>
  <cols>
    <col min="1" max="1" width="4.5703125" style="21" customWidth="1"/>
    <col min="2" max="2" width="6.140625" style="1" hidden="1" customWidth="1"/>
    <col min="3" max="3" width="13.85546875" style="1" customWidth="1"/>
    <col min="4" max="4" width="7.140625" style="1" customWidth="1"/>
    <col min="5" max="5" width="7.85546875" style="24" customWidth="1"/>
    <col min="6" max="6" width="3.7109375" style="24" bestFit="1" customWidth="1"/>
    <col min="7" max="7" width="4" style="24" bestFit="1" customWidth="1"/>
    <col min="8" max="8" width="4.5703125" style="24" bestFit="1" customWidth="1"/>
    <col min="9" max="9" width="16.5703125" style="1" customWidth="1"/>
    <col min="10" max="10" width="17.28515625" style="1" customWidth="1"/>
    <col min="11" max="11" width="12.5703125" style="1" customWidth="1"/>
    <col min="12" max="12" width="10.28515625" style="1" customWidth="1"/>
    <col min="13" max="13" width="9.5703125" style="1" bestFit="1" customWidth="1"/>
    <col min="14" max="14" width="4.28515625" style="2" bestFit="1" customWidth="1"/>
    <col min="15" max="15" width="8.28515625" style="2" bestFit="1" customWidth="1"/>
    <col min="16" max="16" width="17" style="2" bestFit="1" customWidth="1"/>
    <col min="17" max="17" width="4.28515625" style="2" bestFit="1" customWidth="1"/>
    <col min="18" max="18" width="11" style="2" customWidth="1"/>
    <col min="19" max="19" width="9.5703125" style="2" bestFit="1" customWidth="1"/>
    <col min="20" max="20" width="4.28515625" style="2" bestFit="1" customWidth="1"/>
    <col min="21" max="21" width="8.28515625" style="1" bestFit="1" customWidth="1"/>
    <col min="22" max="22" width="9.5703125" style="1" bestFit="1" customWidth="1"/>
    <col min="23" max="23" width="4.28515625" style="50" bestFit="1" customWidth="1"/>
    <col min="24" max="24" width="8.28515625" style="50" bestFit="1" customWidth="1"/>
    <col min="25" max="25" width="9.5703125" style="50" bestFit="1" customWidth="1"/>
    <col min="26" max="26" width="4.28515625" style="50" bestFit="1" customWidth="1"/>
    <col min="27" max="27" width="12.5703125" style="50" bestFit="1" customWidth="1"/>
    <col min="28" max="28" width="11.5703125" style="1" bestFit="1" customWidth="1"/>
    <col min="29" max="29" width="10.140625" style="1" customWidth="1"/>
    <col min="30" max="16384" width="10.140625" style="1"/>
  </cols>
  <sheetData>
    <row r="1" spans="1:30" ht="25.5" customHeight="1">
      <c r="A1" s="513" t="s">
        <v>35</v>
      </c>
      <c r="B1" s="513"/>
      <c r="C1" s="513"/>
      <c r="D1" s="513"/>
      <c r="E1" s="513"/>
      <c r="F1" s="513"/>
      <c r="G1" s="513"/>
      <c r="H1" s="513"/>
      <c r="I1" s="513"/>
      <c r="J1" s="513"/>
      <c r="K1" s="513"/>
      <c r="L1" s="513"/>
      <c r="M1" s="513"/>
      <c r="N1" s="513"/>
      <c r="O1" s="513"/>
      <c r="P1" s="513"/>
      <c r="Q1" s="513"/>
      <c r="R1" s="513"/>
      <c r="S1" s="513"/>
      <c r="T1" s="513"/>
      <c r="U1" s="513"/>
      <c r="V1" s="513"/>
      <c r="W1" s="513"/>
      <c r="X1" s="513"/>
      <c r="Y1" s="513"/>
      <c r="Z1" s="513"/>
      <c r="AA1" s="513"/>
      <c r="AB1" s="513"/>
      <c r="AC1" s="513"/>
    </row>
    <row r="2" spans="1:30" ht="15.75" hidden="1" customHeight="1">
      <c r="A2" s="514" t="s">
        <v>12</v>
      </c>
      <c r="B2" s="514"/>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row>
    <row r="3" spans="1:30" ht="46.5" customHeight="1">
      <c r="A3" s="515" t="s">
        <v>0</v>
      </c>
      <c r="B3" s="4" t="s">
        <v>1</v>
      </c>
      <c r="C3" s="515" t="s">
        <v>27</v>
      </c>
      <c r="D3" s="515" t="s">
        <v>26</v>
      </c>
      <c r="E3" s="515" t="s">
        <v>28</v>
      </c>
      <c r="F3" s="518" t="s">
        <v>29</v>
      </c>
      <c r="G3" s="519"/>
      <c r="H3" s="520"/>
      <c r="I3" s="515" t="s">
        <v>33</v>
      </c>
      <c r="J3" s="515" t="s">
        <v>17</v>
      </c>
      <c r="K3" s="515" t="s">
        <v>18</v>
      </c>
      <c r="L3" s="531" t="s">
        <v>7</v>
      </c>
      <c r="M3" s="531"/>
      <c r="N3" s="532"/>
      <c r="O3" s="533" t="s">
        <v>8</v>
      </c>
      <c r="P3" s="531"/>
      <c r="Q3" s="532"/>
      <c r="R3" s="533" t="s">
        <v>9</v>
      </c>
      <c r="S3" s="531"/>
      <c r="T3" s="532"/>
      <c r="U3" s="534" t="s">
        <v>10</v>
      </c>
      <c r="V3" s="535"/>
      <c r="W3" s="536"/>
      <c r="X3" s="534" t="s">
        <v>13</v>
      </c>
      <c r="Y3" s="535"/>
      <c r="Z3" s="536"/>
      <c r="AA3" s="510" t="s">
        <v>11</v>
      </c>
      <c r="AB3" s="522" t="s">
        <v>6</v>
      </c>
      <c r="AC3" s="522" t="s">
        <v>3</v>
      </c>
    </row>
    <row r="4" spans="1:30" ht="32.25" customHeight="1">
      <c r="A4" s="516"/>
      <c r="B4" s="6"/>
      <c r="C4" s="516"/>
      <c r="D4" s="516"/>
      <c r="E4" s="516"/>
      <c r="F4" s="525" t="s">
        <v>30</v>
      </c>
      <c r="G4" s="525" t="s">
        <v>31</v>
      </c>
      <c r="H4" s="525" t="s">
        <v>32</v>
      </c>
      <c r="I4" s="516"/>
      <c r="J4" s="516"/>
      <c r="K4" s="516"/>
      <c r="L4" s="527" t="s">
        <v>16</v>
      </c>
      <c r="M4" s="528"/>
      <c r="N4" s="529"/>
      <c r="O4" s="530" t="s">
        <v>19</v>
      </c>
      <c r="P4" s="530"/>
      <c r="Q4" s="530"/>
      <c r="R4" s="530" t="s">
        <v>19</v>
      </c>
      <c r="S4" s="530"/>
      <c r="T4" s="530"/>
      <c r="U4" s="530" t="s">
        <v>19</v>
      </c>
      <c r="V4" s="530"/>
      <c r="W4" s="530"/>
      <c r="X4" s="530" t="s">
        <v>19</v>
      </c>
      <c r="Y4" s="530"/>
      <c r="Z4" s="530"/>
      <c r="AA4" s="511"/>
      <c r="AB4" s="523"/>
      <c r="AC4" s="523"/>
    </row>
    <row r="5" spans="1:30" ht="39" customHeight="1">
      <c r="A5" s="517"/>
      <c r="B5" s="6"/>
      <c r="C5" s="517"/>
      <c r="D5" s="517"/>
      <c r="E5" s="517"/>
      <c r="F5" s="526"/>
      <c r="G5" s="526"/>
      <c r="H5" s="526"/>
      <c r="I5" s="517"/>
      <c r="J5" s="517"/>
      <c r="K5" s="517"/>
      <c r="L5" s="3" t="s">
        <v>14</v>
      </c>
      <c r="M5" s="3" t="s">
        <v>20</v>
      </c>
      <c r="N5" s="3" t="s">
        <v>21</v>
      </c>
      <c r="O5" s="3" t="s">
        <v>14</v>
      </c>
      <c r="P5" s="3" t="s">
        <v>20</v>
      </c>
      <c r="Q5" s="3" t="s">
        <v>21</v>
      </c>
      <c r="R5" s="3" t="s">
        <v>14</v>
      </c>
      <c r="S5" s="3" t="s">
        <v>20</v>
      </c>
      <c r="T5" s="3" t="s">
        <v>21</v>
      </c>
      <c r="U5" s="3" t="s">
        <v>14</v>
      </c>
      <c r="V5" s="3" t="s">
        <v>20</v>
      </c>
      <c r="W5" s="3" t="s">
        <v>21</v>
      </c>
      <c r="X5" s="3" t="s">
        <v>14</v>
      </c>
      <c r="Y5" s="3" t="s">
        <v>20</v>
      </c>
      <c r="Z5" s="3" t="s">
        <v>21</v>
      </c>
      <c r="AA5" s="512"/>
      <c r="AB5" s="524"/>
      <c r="AC5" s="524"/>
    </row>
    <row r="6" spans="1:30">
      <c r="A6" s="7">
        <v>1</v>
      </c>
      <c r="B6" s="7"/>
      <c r="C6" s="44"/>
      <c r="D6" s="5"/>
      <c r="E6" s="5"/>
      <c r="F6" s="5"/>
      <c r="G6" s="5"/>
      <c r="H6" s="5"/>
      <c r="I6" s="17"/>
      <c r="J6" s="17"/>
      <c r="K6" s="51"/>
      <c r="L6" s="56"/>
      <c r="M6" s="57"/>
      <c r="N6" s="34"/>
      <c r="O6" s="35"/>
      <c r="P6" s="35"/>
      <c r="Q6" s="34"/>
      <c r="R6" s="36"/>
      <c r="S6" s="35"/>
      <c r="T6" s="34"/>
      <c r="U6" s="37"/>
      <c r="V6" s="17"/>
      <c r="W6" s="46"/>
      <c r="X6" s="46"/>
      <c r="Y6" s="46"/>
      <c r="Z6" s="46"/>
      <c r="AA6" s="46">
        <f t="shared" ref="AA6:AA11" si="0">MIN(N6:Z6)</f>
        <v>0</v>
      </c>
      <c r="AB6" s="9">
        <f t="shared" ref="AB6:AB16" si="1">+AA6*E6</f>
        <v>0</v>
      </c>
      <c r="AC6" s="8"/>
    </row>
    <row r="7" spans="1:30">
      <c r="A7" s="7">
        <f>+A6+1</f>
        <v>2</v>
      </c>
      <c r="B7" s="7"/>
      <c r="C7" s="16"/>
      <c r="D7" s="5"/>
      <c r="E7" s="5"/>
      <c r="F7" s="5"/>
      <c r="G7" s="5"/>
      <c r="H7" s="5"/>
      <c r="I7" s="17"/>
      <c r="J7" s="14"/>
      <c r="K7" s="52"/>
      <c r="L7" s="56"/>
      <c r="M7" s="57"/>
      <c r="N7" s="34"/>
      <c r="O7" s="35"/>
      <c r="P7" s="35"/>
      <c r="Q7" s="34"/>
      <c r="R7" s="36"/>
      <c r="S7" s="35"/>
      <c r="T7" s="34"/>
      <c r="U7" s="37"/>
      <c r="V7" s="17"/>
      <c r="W7" s="46"/>
      <c r="X7" s="46"/>
      <c r="Y7" s="46"/>
      <c r="Z7" s="46"/>
      <c r="AA7" s="46">
        <f t="shared" si="0"/>
        <v>0</v>
      </c>
      <c r="AB7" s="9">
        <f t="shared" si="1"/>
        <v>0</v>
      </c>
      <c r="AC7" s="8"/>
    </row>
    <row r="8" spans="1:30">
      <c r="A8" s="7">
        <f t="shared" ref="A8:A15" si="2">+A7+1</f>
        <v>3</v>
      </c>
      <c r="B8" s="7"/>
      <c r="C8" s="16"/>
      <c r="D8" s="5"/>
      <c r="E8" s="5"/>
      <c r="F8" s="5"/>
      <c r="G8" s="5"/>
      <c r="H8" s="5"/>
      <c r="I8" s="17"/>
      <c r="J8" s="14"/>
      <c r="K8" s="51"/>
      <c r="L8" s="56"/>
      <c r="M8" s="58"/>
      <c r="N8" s="34"/>
      <c r="O8" s="36"/>
      <c r="P8" s="35"/>
      <c r="Q8" s="34"/>
      <c r="R8" s="34"/>
      <c r="S8" s="36"/>
      <c r="T8" s="34"/>
      <c r="U8" s="37"/>
      <c r="V8" s="17"/>
      <c r="W8" s="46"/>
      <c r="X8" s="46"/>
      <c r="Y8" s="46"/>
      <c r="Z8" s="46"/>
      <c r="AA8" s="46">
        <f t="shared" si="0"/>
        <v>0</v>
      </c>
      <c r="AB8" s="9">
        <f t="shared" si="1"/>
        <v>0</v>
      </c>
      <c r="AC8" s="8"/>
    </row>
    <row r="9" spans="1:30" s="2" customFormat="1">
      <c r="A9" s="7">
        <f t="shared" si="2"/>
        <v>4</v>
      </c>
      <c r="B9" s="11"/>
      <c r="C9" s="29"/>
      <c r="D9" s="30"/>
      <c r="E9" s="30"/>
      <c r="F9" s="30"/>
      <c r="G9" s="30"/>
      <c r="H9" s="30"/>
      <c r="I9" s="31"/>
      <c r="J9" s="40"/>
      <c r="K9" s="53"/>
      <c r="L9" s="35"/>
      <c r="M9" s="58"/>
      <c r="N9" s="34"/>
      <c r="O9" s="36"/>
      <c r="P9" s="35"/>
      <c r="Q9" s="34"/>
      <c r="R9" s="36"/>
      <c r="S9" s="35"/>
      <c r="T9" s="34"/>
      <c r="U9" s="36"/>
      <c r="V9" s="31"/>
      <c r="W9" s="45"/>
      <c r="X9" s="45"/>
      <c r="Y9" s="45"/>
      <c r="Z9" s="45"/>
      <c r="AA9" s="46">
        <f t="shared" si="0"/>
        <v>0</v>
      </c>
      <c r="AB9" s="9">
        <f t="shared" si="1"/>
        <v>0</v>
      </c>
      <c r="AC9" s="10"/>
    </row>
    <row r="10" spans="1:30" s="2" customFormat="1">
      <c r="A10" s="7">
        <f t="shared" si="2"/>
        <v>5</v>
      </c>
      <c r="B10" s="11"/>
      <c r="C10" s="29"/>
      <c r="D10" s="30"/>
      <c r="E10" s="5"/>
      <c r="F10" s="5"/>
      <c r="G10" s="5"/>
      <c r="H10" s="5"/>
      <c r="I10" s="31"/>
      <c r="J10" s="40"/>
      <c r="K10" s="53"/>
      <c r="L10" s="35"/>
      <c r="M10" s="58"/>
      <c r="N10" s="34"/>
      <c r="O10" s="36"/>
      <c r="P10" s="31"/>
      <c r="Q10" s="34"/>
      <c r="R10" s="36"/>
      <c r="S10" s="31"/>
      <c r="T10" s="34"/>
      <c r="U10" s="36"/>
      <c r="V10" s="31"/>
      <c r="W10" s="45"/>
      <c r="X10" s="45"/>
      <c r="Y10" s="45"/>
      <c r="Z10" s="45"/>
      <c r="AA10" s="46">
        <f t="shared" si="0"/>
        <v>0</v>
      </c>
      <c r="AB10" s="9">
        <f t="shared" si="1"/>
        <v>0</v>
      </c>
      <c r="AC10" s="10"/>
    </row>
    <row r="11" spans="1:30" s="2" customFormat="1">
      <c r="A11" s="7">
        <f t="shared" si="2"/>
        <v>6</v>
      </c>
      <c r="B11" s="11"/>
      <c r="C11" s="29"/>
      <c r="D11" s="30"/>
      <c r="E11" s="30"/>
      <c r="F11" s="30"/>
      <c r="G11" s="30"/>
      <c r="H11" s="30"/>
      <c r="I11" s="31"/>
      <c r="J11" s="40"/>
      <c r="K11" s="53"/>
      <c r="L11" s="35"/>
      <c r="M11" s="58"/>
      <c r="N11" s="34"/>
      <c r="O11" s="36"/>
      <c r="P11" s="31"/>
      <c r="Q11" s="34"/>
      <c r="R11" s="36"/>
      <c r="S11" s="31"/>
      <c r="T11" s="34"/>
      <c r="U11" s="36"/>
      <c r="V11" s="31"/>
      <c r="W11" s="45"/>
      <c r="X11" s="45"/>
      <c r="Y11" s="45"/>
      <c r="Z11" s="45"/>
      <c r="AA11" s="46">
        <f t="shared" si="0"/>
        <v>0</v>
      </c>
      <c r="AB11" s="9">
        <f t="shared" si="1"/>
        <v>0</v>
      </c>
      <c r="AC11" s="10"/>
    </row>
    <row r="12" spans="1:30">
      <c r="A12" s="7">
        <f t="shared" si="2"/>
        <v>7</v>
      </c>
      <c r="B12" s="7"/>
      <c r="C12" s="16"/>
      <c r="D12" s="5"/>
      <c r="E12" s="5"/>
      <c r="F12" s="5"/>
      <c r="G12" s="5"/>
      <c r="H12" s="5"/>
      <c r="I12" s="5"/>
      <c r="J12" s="5"/>
      <c r="K12" s="5"/>
      <c r="L12" s="59"/>
      <c r="M12" s="8"/>
      <c r="N12" s="34"/>
      <c r="O12" s="34"/>
      <c r="P12" s="34"/>
      <c r="Q12" s="34"/>
      <c r="R12" s="34"/>
      <c r="S12" s="34"/>
      <c r="T12" s="34"/>
      <c r="U12" s="36"/>
      <c r="V12" s="9"/>
      <c r="W12" s="46"/>
      <c r="X12" s="46"/>
      <c r="Y12" s="46"/>
      <c r="Z12" s="46"/>
      <c r="AA12" s="47"/>
      <c r="AB12" s="9">
        <f t="shared" si="1"/>
        <v>0</v>
      </c>
      <c r="AC12" s="8"/>
    </row>
    <row r="13" spans="1:30" s="15" customFormat="1">
      <c r="A13" s="7">
        <f t="shared" si="2"/>
        <v>8</v>
      </c>
      <c r="B13" s="12"/>
      <c r="C13" s="32"/>
      <c r="D13" s="13"/>
      <c r="E13" s="13"/>
      <c r="F13" s="13"/>
      <c r="G13" s="13"/>
      <c r="H13" s="13"/>
      <c r="I13" s="17"/>
      <c r="J13" s="14"/>
      <c r="K13" s="54"/>
      <c r="L13" s="56"/>
      <c r="M13" s="60"/>
      <c r="N13" s="38"/>
      <c r="O13" s="39"/>
      <c r="P13" s="40"/>
      <c r="Q13" s="38"/>
      <c r="R13" s="39"/>
      <c r="S13" s="40"/>
      <c r="T13" s="38"/>
      <c r="U13" s="41"/>
      <c r="V13" s="14"/>
      <c r="W13" s="48"/>
      <c r="X13" s="48"/>
      <c r="Y13" s="48"/>
      <c r="Z13" s="48"/>
      <c r="AA13" s="46">
        <f>MIN(N13:Z13)</f>
        <v>0</v>
      </c>
      <c r="AB13" s="9">
        <f t="shared" si="1"/>
        <v>0</v>
      </c>
      <c r="AC13" s="28"/>
    </row>
    <row r="14" spans="1:30" s="15" customFormat="1">
      <c r="A14" s="7">
        <f t="shared" si="2"/>
        <v>9</v>
      </c>
      <c r="B14" s="12"/>
      <c r="C14" s="32"/>
      <c r="D14" s="13"/>
      <c r="E14" s="13"/>
      <c r="F14" s="13"/>
      <c r="G14" s="13"/>
      <c r="H14" s="13"/>
      <c r="I14" s="17"/>
      <c r="J14" s="14"/>
      <c r="K14" s="54"/>
      <c r="L14" s="56"/>
      <c r="M14" s="61"/>
      <c r="N14" s="38"/>
      <c r="O14" s="39"/>
      <c r="P14" s="40"/>
      <c r="Q14" s="38"/>
      <c r="R14" s="39"/>
      <c r="S14" s="40"/>
      <c r="T14" s="38"/>
      <c r="U14" s="41"/>
      <c r="V14" s="14"/>
      <c r="W14" s="48"/>
      <c r="X14" s="48"/>
      <c r="Y14" s="48"/>
      <c r="Z14" s="48"/>
      <c r="AA14" s="46">
        <f>MIN(N14:Z14)</f>
        <v>0</v>
      </c>
      <c r="AB14" s="9">
        <f t="shared" si="1"/>
        <v>0</v>
      </c>
      <c r="AC14" s="28"/>
    </row>
    <row r="15" spans="1:30" s="15" customFormat="1">
      <c r="A15" s="7">
        <f t="shared" si="2"/>
        <v>10</v>
      </c>
      <c r="B15" s="12"/>
      <c r="C15" s="32"/>
      <c r="D15" s="13"/>
      <c r="E15" s="13"/>
      <c r="F15" s="13"/>
      <c r="G15" s="13"/>
      <c r="H15" s="13"/>
      <c r="I15" s="17"/>
      <c r="J15" s="14"/>
      <c r="K15" s="54"/>
      <c r="L15" s="56"/>
      <c r="M15" s="61"/>
      <c r="N15" s="38"/>
      <c r="O15" s="36"/>
      <c r="P15" s="31"/>
      <c r="Q15" s="38"/>
      <c r="R15" s="39"/>
      <c r="S15" s="31"/>
      <c r="T15" s="38"/>
      <c r="U15" s="41"/>
      <c r="V15" s="14"/>
      <c r="W15" s="48"/>
      <c r="X15" s="48"/>
      <c r="Y15" s="48"/>
      <c r="Z15" s="48"/>
      <c r="AA15" s="46">
        <f>MIN(N15:Z15)</f>
        <v>0</v>
      </c>
      <c r="AB15" s="9">
        <f t="shared" si="1"/>
        <v>0</v>
      </c>
      <c r="AC15" s="28"/>
    </row>
    <row r="16" spans="1:30" s="8" customFormat="1" ht="9" hidden="1" customHeight="1">
      <c r="A16" s="7"/>
      <c r="B16" s="7"/>
      <c r="C16" s="16"/>
      <c r="D16" s="5"/>
      <c r="E16" s="5"/>
      <c r="F16" s="5"/>
      <c r="G16" s="5"/>
      <c r="H16" s="5"/>
      <c r="I16" s="5"/>
      <c r="J16" s="5"/>
      <c r="K16" s="5"/>
      <c r="L16" s="59"/>
      <c r="M16" s="62"/>
      <c r="N16" s="23"/>
      <c r="O16" s="23"/>
      <c r="P16" s="42" t="s">
        <v>4</v>
      </c>
      <c r="Q16" s="23"/>
      <c r="R16" s="23"/>
      <c r="S16" s="23"/>
      <c r="T16" s="23"/>
      <c r="U16" s="22"/>
      <c r="V16" s="22"/>
      <c r="W16" s="47"/>
      <c r="X16" s="47"/>
      <c r="Y16" s="47"/>
      <c r="Z16" s="47"/>
      <c r="AA16" s="47"/>
      <c r="AB16" s="9">
        <f t="shared" si="1"/>
        <v>0</v>
      </c>
      <c r="AD16" s="18"/>
    </row>
    <row r="17" spans="1:29" s="21" customFormat="1" ht="14.25">
      <c r="A17" s="521" t="s">
        <v>5</v>
      </c>
      <c r="B17" s="521"/>
      <c r="C17" s="521"/>
      <c r="D17" s="20"/>
      <c r="E17" s="19">
        <f>SUM(E6:E16)-SUM(E13:E15)-E7</f>
        <v>0</v>
      </c>
      <c r="F17" s="19"/>
      <c r="G17" s="19"/>
      <c r="H17" s="19"/>
      <c r="I17" s="33"/>
      <c r="J17" s="33"/>
      <c r="K17" s="33"/>
      <c r="L17" s="63"/>
      <c r="M17" s="62"/>
      <c r="N17" s="43"/>
      <c r="O17" s="43"/>
      <c r="P17" s="42"/>
      <c r="Q17" s="43"/>
      <c r="R17" s="43"/>
      <c r="S17" s="43"/>
      <c r="T17" s="43"/>
      <c r="U17" s="26"/>
      <c r="V17" s="26"/>
      <c r="W17" s="49"/>
      <c r="X17" s="49"/>
      <c r="Y17" s="49"/>
      <c r="Z17" s="49"/>
      <c r="AA17" s="49"/>
      <c r="AB17" s="26">
        <f>SUM(AB6:AB16)</f>
        <v>0</v>
      </c>
      <c r="AC17" s="20"/>
    </row>
    <row r="18" spans="1:29">
      <c r="M18" s="25"/>
      <c r="P18" s="27"/>
    </row>
    <row r="19" spans="1:29">
      <c r="C19" s="55" t="s">
        <v>15</v>
      </c>
      <c r="M19" s="25"/>
      <c r="P19" s="27"/>
    </row>
  </sheetData>
  <mergeCells count="27">
    <mergeCell ref="A17:C17"/>
    <mergeCell ref="AB3:AB5"/>
    <mergeCell ref="AC3:AC5"/>
    <mergeCell ref="F4:F5"/>
    <mergeCell ref="G4:G5"/>
    <mergeCell ref="H4:H5"/>
    <mergeCell ref="L4:N4"/>
    <mergeCell ref="O4:Q4"/>
    <mergeCell ref="R4:T4"/>
    <mergeCell ref="U4:W4"/>
    <mergeCell ref="X4:Z4"/>
    <mergeCell ref="L3:N3"/>
    <mergeCell ref="O3:Q3"/>
    <mergeCell ref="R3:T3"/>
    <mergeCell ref="U3:W3"/>
    <mergeCell ref="X3:Z3"/>
    <mergeCell ref="AA3:AA5"/>
    <mergeCell ref="A1:AC1"/>
    <mergeCell ref="A2:AC2"/>
    <mergeCell ref="A3:A5"/>
    <mergeCell ref="C3:C5"/>
    <mergeCell ref="D3:D5"/>
    <mergeCell ref="E3:E5"/>
    <mergeCell ref="F3:H3"/>
    <mergeCell ref="I3:I5"/>
    <mergeCell ref="J3:J5"/>
    <mergeCell ref="K3:K5"/>
  </mergeCells>
  <printOptions horizontalCentered="1"/>
  <pageMargins left="3.937007874015748E-2" right="3.937007874015748E-2" top="0.51181102362204722" bottom="0.23622047244094491"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9"/>
  <sheetViews>
    <sheetView view="pageBreakPreview" zoomScale="85" zoomScaleNormal="85" zoomScaleSheetLayoutView="85" workbookViewId="0">
      <selection sqref="A1:AC1"/>
    </sheetView>
  </sheetViews>
  <sheetFormatPr defaultColWidth="10.140625" defaultRowHeight="15"/>
  <cols>
    <col min="1" max="1" width="4.5703125" style="21" customWidth="1"/>
    <col min="2" max="2" width="6.140625" style="1" hidden="1" customWidth="1"/>
    <col min="3" max="3" width="13.85546875" style="1" customWidth="1"/>
    <col min="4" max="4" width="7.140625" style="1" customWidth="1"/>
    <col min="5" max="5" width="7.85546875" style="24" customWidth="1"/>
    <col min="6" max="6" width="3.7109375" style="24" bestFit="1" customWidth="1"/>
    <col min="7" max="7" width="4" style="24" bestFit="1" customWidth="1"/>
    <col min="8" max="8" width="4.5703125" style="24" bestFit="1" customWidth="1"/>
    <col min="9" max="9" width="16.5703125" style="1" customWidth="1"/>
    <col min="10" max="10" width="17.28515625" style="1" customWidth="1"/>
    <col min="11" max="11" width="12.5703125" style="1" customWidth="1"/>
    <col min="12" max="12" width="10.28515625" style="1" customWidth="1"/>
    <col min="13" max="13" width="9.5703125" style="1" bestFit="1" customWidth="1"/>
    <col min="14" max="14" width="4.28515625" style="2" bestFit="1" customWidth="1"/>
    <col min="15" max="15" width="8.28515625" style="2" bestFit="1" customWidth="1"/>
    <col min="16" max="16" width="17" style="2" bestFit="1" customWidth="1"/>
    <col min="17" max="17" width="4.28515625" style="2" bestFit="1" customWidth="1"/>
    <col min="18" max="18" width="11" style="2" customWidth="1"/>
    <col min="19" max="19" width="9.5703125" style="2" bestFit="1" customWidth="1"/>
    <col min="20" max="20" width="4.28515625" style="2" bestFit="1" customWidth="1"/>
    <col min="21" max="21" width="8.28515625" style="1" bestFit="1" customWidth="1"/>
    <col min="22" max="22" width="9.5703125" style="1" bestFit="1" customWidth="1"/>
    <col min="23" max="23" width="4.28515625" style="50" bestFit="1" customWidth="1"/>
    <col min="24" max="24" width="8.28515625" style="50" bestFit="1" customWidth="1"/>
    <col min="25" max="25" width="9.5703125" style="50" bestFit="1" customWidth="1"/>
    <col min="26" max="26" width="4.28515625" style="50" bestFit="1" customWidth="1"/>
    <col min="27" max="27" width="12.5703125" style="50" bestFit="1" customWidth="1"/>
    <col min="28" max="28" width="11.5703125" style="1" bestFit="1" customWidth="1"/>
    <col min="29" max="29" width="10.140625" style="1" customWidth="1"/>
    <col min="30" max="16384" width="10.140625" style="1"/>
  </cols>
  <sheetData>
    <row r="1" spans="1:30" ht="25.5" customHeight="1">
      <c r="A1" s="513" t="s">
        <v>36</v>
      </c>
      <c r="B1" s="513"/>
      <c r="C1" s="513"/>
      <c r="D1" s="513"/>
      <c r="E1" s="513"/>
      <c r="F1" s="513"/>
      <c r="G1" s="513"/>
      <c r="H1" s="513"/>
      <c r="I1" s="513"/>
      <c r="J1" s="513"/>
      <c r="K1" s="513"/>
      <c r="L1" s="513"/>
      <c r="M1" s="513"/>
      <c r="N1" s="513"/>
      <c r="O1" s="513"/>
      <c r="P1" s="513"/>
      <c r="Q1" s="513"/>
      <c r="R1" s="513"/>
      <c r="S1" s="513"/>
      <c r="T1" s="513"/>
      <c r="U1" s="513"/>
      <c r="V1" s="513"/>
      <c r="W1" s="513"/>
      <c r="X1" s="513"/>
      <c r="Y1" s="513"/>
      <c r="Z1" s="513"/>
      <c r="AA1" s="513"/>
      <c r="AB1" s="513"/>
      <c r="AC1" s="513"/>
    </row>
    <row r="2" spans="1:30" ht="15.75" hidden="1" customHeight="1">
      <c r="A2" s="514" t="s">
        <v>12</v>
      </c>
      <c r="B2" s="514"/>
      <c r="C2" s="514"/>
      <c r="D2" s="514"/>
      <c r="E2" s="514"/>
      <c r="F2" s="514"/>
      <c r="G2" s="514"/>
      <c r="H2" s="514"/>
      <c r="I2" s="514"/>
      <c r="J2" s="514"/>
      <c r="K2" s="514"/>
      <c r="L2" s="514"/>
      <c r="M2" s="514"/>
      <c r="N2" s="514"/>
      <c r="O2" s="514"/>
      <c r="P2" s="514"/>
      <c r="Q2" s="514"/>
      <c r="R2" s="514"/>
      <c r="S2" s="514"/>
      <c r="T2" s="514"/>
      <c r="U2" s="514"/>
      <c r="V2" s="514"/>
      <c r="W2" s="514"/>
      <c r="X2" s="514"/>
      <c r="Y2" s="514"/>
      <c r="Z2" s="514"/>
      <c r="AA2" s="514"/>
      <c r="AB2" s="514"/>
      <c r="AC2" s="514"/>
    </row>
    <row r="3" spans="1:30" ht="46.5" customHeight="1">
      <c r="A3" s="515" t="s">
        <v>0</v>
      </c>
      <c r="B3" s="4" t="s">
        <v>1</v>
      </c>
      <c r="C3" s="515" t="s">
        <v>27</v>
      </c>
      <c r="D3" s="515" t="s">
        <v>26</v>
      </c>
      <c r="E3" s="515" t="s">
        <v>28</v>
      </c>
      <c r="F3" s="518" t="s">
        <v>29</v>
      </c>
      <c r="G3" s="519"/>
      <c r="H3" s="520"/>
      <c r="I3" s="515" t="s">
        <v>33</v>
      </c>
      <c r="J3" s="515" t="s">
        <v>17</v>
      </c>
      <c r="K3" s="515" t="s">
        <v>18</v>
      </c>
      <c r="L3" s="531" t="s">
        <v>7</v>
      </c>
      <c r="M3" s="531"/>
      <c r="N3" s="532"/>
      <c r="O3" s="533" t="s">
        <v>8</v>
      </c>
      <c r="P3" s="531"/>
      <c r="Q3" s="532"/>
      <c r="R3" s="533" t="s">
        <v>9</v>
      </c>
      <c r="S3" s="531"/>
      <c r="T3" s="532"/>
      <c r="U3" s="534" t="s">
        <v>10</v>
      </c>
      <c r="V3" s="535"/>
      <c r="W3" s="536"/>
      <c r="X3" s="534" t="s">
        <v>13</v>
      </c>
      <c r="Y3" s="535"/>
      <c r="Z3" s="536"/>
      <c r="AA3" s="510" t="s">
        <v>11</v>
      </c>
      <c r="AB3" s="522" t="s">
        <v>6</v>
      </c>
      <c r="AC3" s="522" t="s">
        <v>3</v>
      </c>
    </row>
    <row r="4" spans="1:30" ht="32.25" customHeight="1">
      <c r="A4" s="516"/>
      <c r="B4" s="6"/>
      <c r="C4" s="516"/>
      <c r="D4" s="516"/>
      <c r="E4" s="516"/>
      <c r="F4" s="525" t="s">
        <v>30</v>
      </c>
      <c r="G4" s="525" t="s">
        <v>31</v>
      </c>
      <c r="H4" s="525" t="s">
        <v>32</v>
      </c>
      <c r="I4" s="516"/>
      <c r="J4" s="516"/>
      <c r="K4" s="516"/>
      <c r="L4" s="527" t="s">
        <v>16</v>
      </c>
      <c r="M4" s="528"/>
      <c r="N4" s="529"/>
      <c r="O4" s="530" t="s">
        <v>19</v>
      </c>
      <c r="P4" s="530"/>
      <c r="Q4" s="530"/>
      <c r="R4" s="530" t="s">
        <v>19</v>
      </c>
      <c r="S4" s="530"/>
      <c r="T4" s="530"/>
      <c r="U4" s="530" t="s">
        <v>19</v>
      </c>
      <c r="V4" s="530"/>
      <c r="W4" s="530"/>
      <c r="X4" s="530" t="s">
        <v>19</v>
      </c>
      <c r="Y4" s="530"/>
      <c r="Z4" s="530"/>
      <c r="AA4" s="511"/>
      <c r="AB4" s="523"/>
      <c r="AC4" s="523"/>
    </row>
    <row r="5" spans="1:30" ht="39" customHeight="1">
      <c r="A5" s="517"/>
      <c r="B5" s="6"/>
      <c r="C5" s="517"/>
      <c r="D5" s="517"/>
      <c r="E5" s="517"/>
      <c r="F5" s="526"/>
      <c r="G5" s="526"/>
      <c r="H5" s="526"/>
      <c r="I5" s="517"/>
      <c r="J5" s="517"/>
      <c r="K5" s="517"/>
      <c r="L5" s="3" t="s">
        <v>14</v>
      </c>
      <c r="M5" s="3" t="s">
        <v>20</v>
      </c>
      <c r="N5" s="3" t="s">
        <v>21</v>
      </c>
      <c r="O5" s="3" t="s">
        <v>14</v>
      </c>
      <c r="P5" s="3" t="s">
        <v>20</v>
      </c>
      <c r="Q5" s="3" t="s">
        <v>21</v>
      </c>
      <c r="R5" s="3" t="s">
        <v>14</v>
      </c>
      <c r="S5" s="3" t="s">
        <v>20</v>
      </c>
      <c r="T5" s="3" t="s">
        <v>21</v>
      </c>
      <c r="U5" s="3" t="s">
        <v>14</v>
      </c>
      <c r="V5" s="3" t="s">
        <v>20</v>
      </c>
      <c r="W5" s="3" t="s">
        <v>21</v>
      </c>
      <c r="X5" s="3" t="s">
        <v>14</v>
      </c>
      <c r="Y5" s="3" t="s">
        <v>20</v>
      </c>
      <c r="Z5" s="3" t="s">
        <v>21</v>
      </c>
      <c r="AA5" s="512"/>
      <c r="AB5" s="524"/>
      <c r="AC5" s="524"/>
    </row>
    <row r="6" spans="1:30">
      <c r="A6" s="7">
        <v>1</v>
      </c>
      <c r="B6" s="7"/>
      <c r="C6" s="44"/>
      <c r="D6" s="5"/>
      <c r="E6" s="5"/>
      <c r="F6" s="5"/>
      <c r="G6" s="5"/>
      <c r="H6" s="5"/>
      <c r="I6" s="17"/>
      <c r="J6" s="17"/>
      <c r="K6" s="51"/>
      <c r="L6" s="56"/>
      <c r="M6" s="57"/>
      <c r="N6" s="34"/>
      <c r="O6" s="35"/>
      <c r="P6" s="35"/>
      <c r="Q6" s="34"/>
      <c r="R6" s="36"/>
      <c r="S6" s="35"/>
      <c r="T6" s="34"/>
      <c r="U6" s="37"/>
      <c r="V6" s="17"/>
      <c r="W6" s="46"/>
      <c r="X6" s="46"/>
      <c r="Y6" s="46"/>
      <c r="Z6" s="46"/>
      <c r="AA6" s="46">
        <f t="shared" ref="AA6:AA11" si="0">MIN(N6:Z6)</f>
        <v>0</v>
      </c>
      <c r="AB6" s="9">
        <f t="shared" ref="AB6:AB16" si="1">+AA6*E6</f>
        <v>0</v>
      </c>
      <c r="AC6" s="8"/>
    </row>
    <row r="7" spans="1:30">
      <c r="A7" s="7">
        <f>+A6+1</f>
        <v>2</v>
      </c>
      <c r="B7" s="7"/>
      <c r="C7" s="16"/>
      <c r="D7" s="5"/>
      <c r="E7" s="5"/>
      <c r="F7" s="5"/>
      <c r="G7" s="5"/>
      <c r="H7" s="5"/>
      <c r="I7" s="17"/>
      <c r="J7" s="14"/>
      <c r="K7" s="52"/>
      <c r="L7" s="56"/>
      <c r="M7" s="57"/>
      <c r="N7" s="34"/>
      <c r="O7" s="35"/>
      <c r="P7" s="35"/>
      <c r="Q7" s="34"/>
      <c r="R7" s="36"/>
      <c r="S7" s="35"/>
      <c r="T7" s="34"/>
      <c r="U7" s="37"/>
      <c r="V7" s="17"/>
      <c r="W7" s="46"/>
      <c r="X7" s="46"/>
      <c r="Y7" s="46"/>
      <c r="Z7" s="46"/>
      <c r="AA7" s="46">
        <f t="shared" si="0"/>
        <v>0</v>
      </c>
      <c r="AB7" s="9">
        <f t="shared" si="1"/>
        <v>0</v>
      </c>
      <c r="AC7" s="8"/>
    </row>
    <row r="8" spans="1:30">
      <c r="A8" s="7">
        <f t="shared" ref="A8:A15" si="2">+A7+1</f>
        <v>3</v>
      </c>
      <c r="B8" s="7"/>
      <c r="C8" s="16"/>
      <c r="D8" s="5"/>
      <c r="E8" s="5"/>
      <c r="F8" s="5"/>
      <c r="G8" s="5"/>
      <c r="H8" s="5"/>
      <c r="I8" s="17"/>
      <c r="J8" s="14"/>
      <c r="K8" s="51"/>
      <c r="L8" s="56"/>
      <c r="M8" s="58"/>
      <c r="N8" s="34"/>
      <c r="O8" s="36"/>
      <c r="P8" s="35"/>
      <c r="Q8" s="34"/>
      <c r="R8" s="34"/>
      <c r="S8" s="36"/>
      <c r="T8" s="34"/>
      <c r="U8" s="37"/>
      <c r="V8" s="17"/>
      <c r="W8" s="46"/>
      <c r="X8" s="46"/>
      <c r="Y8" s="46"/>
      <c r="Z8" s="46"/>
      <c r="AA8" s="46">
        <f t="shared" si="0"/>
        <v>0</v>
      </c>
      <c r="AB8" s="9">
        <f t="shared" si="1"/>
        <v>0</v>
      </c>
      <c r="AC8" s="8"/>
    </row>
    <row r="9" spans="1:30" s="2" customFormat="1">
      <c r="A9" s="7">
        <f t="shared" si="2"/>
        <v>4</v>
      </c>
      <c r="B9" s="11"/>
      <c r="C9" s="29"/>
      <c r="D9" s="30"/>
      <c r="E9" s="30"/>
      <c r="F9" s="30"/>
      <c r="G9" s="30"/>
      <c r="H9" s="30"/>
      <c r="I9" s="31"/>
      <c r="J9" s="40"/>
      <c r="K9" s="53"/>
      <c r="L9" s="35"/>
      <c r="M9" s="58"/>
      <c r="N9" s="34"/>
      <c r="O9" s="36"/>
      <c r="P9" s="35"/>
      <c r="Q9" s="34"/>
      <c r="R9" s="36"/>
      <c r="S9" s="35"/>
      <c r="T9" s="34"/>
      <c r="U9" s="36"/>
      <c r="V9" s="31"/>
      <c r="W9" s="45"/>
      <c r="X9" s="45"/>
      <c r="Y9" s="45"/>
      <c r="Z9" s="45"/>
      <c r="AA9" s="46">
        <f t="shared" si="0"/>
        <v>0</v>
      </c>
      <c r="AB9" s="9">
        <f t="shared" si="1"/>
        <v>0</v>
      </c>
      <c r="AC9" s="10"/>
    </row>
    <row r="10" spans="1:30" s="2" customFormat="1">
      <c r="A10" s="7">
        <f t="shared" si="2"/>
        <v>5</v>
      </c>
      <c r="B10" s="11"/>
      <c r="C10" s="29"/>
      <c r="D10" s="30"/>
      <c r="E10" s="5"/>
      <c r="F10" s="5"/>
      <c r="G10" s="5"/>
      <c r="H10" s="5"/>
      <c r="I10" s="31"/>
      <c r="J10" s="40"/>
      <c r="K10" s="53"/>
      <c r="L10" s="35"/>
      <c r="M10" s="58"/>
      <c r="N10" s="34"/>
      <c r="O10" s="36"/>
      <c r="P10" s="31"/>
      <c r="Q10" s="34"/>
      <c r="R10" s="36"/>
      <c r="S10" s="31"/>
      <c r="T10" s="34"/>
      <c r="U10" s="36"/>
      <c r="V10" s="31"/>
      <c r="W10" s="45"/>
      <c r="X10" s="45"/>
      <c r="Y10" s="45"/>
      <c r="Z10" s="45"/>
      <c r="AA10" s="46">
        <f t="shared" si="0"/>
        <v>0</v>
      </c>
      <c r="AB10" s="9">
        <f t="shared" si="1"/>
        <v>0</v>
      </c>
      <c r="AC10" s="10"/>
    </row>
    <row r="11" spans="1:30" s="2" customFormat="1">
      <c r="A11" s="7">
        <f t="shared" si="2"/>
        <v>6</v>
      </c>
      <c r="B11" s="11"/>
      <c r="C11" s="29"/>
      <c r="D11" s="30"/>
      <c r="E11" s="30"/>
      <c r="F11" s="30"/>
      <c r="G11" s="30"/>
      <c r="H11" s="30"/>
      <c r="I11" s="31"/>
      <c r="J11" s="40"/>
      <c r="K11" s="53"/>
      <c r="L11" s="35"/>
      <c r="M11" s="58"/>
      <c r="N11" s="34"/>
      <c r="O11" s="36"/>
      <c r="P11" s="31"/>
      <c r="Q11" s="34"/>
      <c r="R11" s="36"/>
      <c r="S11" s="31"/>
      <c r="T11" s="34"/>
      <c r="U11" s="36"/>
      <c r="V11" s="31"/>
      <c r="W11" s="45"/>
      <c r="X11" s="45"/>
      <c r="Y11" s="45"/>
      <c r="Z11" s="45"/>
      <c r="AA11" s="46">
        <f t="shared" si="0"/>
        <v>0</v>
      </c>
      <c r="AB11" s="9">
        <f t="shared" si="1"/>
        <v>0</v>
      </c>
      <c r="AC11" s="10"/>
    </row>
    <row r="12" spans="1:30">
      <c r="A12" s="7">
        <f t="shared" si="2"/>
        <v>7</v>
      </c>
      <c r="B12" s="7"/>
      <c r="C12" s="16"/>
      <c r="D12" s="5"/>
      <c r="E12" s="5"/>
      <c r="F12" s="5"/>
      <c r="G12" s="5"/>
      <c r="H12" s="5"/>
      <c r="I12" s="5"/>
      <c r="J12" s="5"/>
      <c r="K12" s="5"/>
      <c r="L12" s="59"/>
      <c r="M12" s="8"/>
      <c r="N12" s="34"/>
      <c r="O12" s="34"/>
      <c r="P12" s="34"/>
      <c r="Q12" s="34"/>
      <c r="R12" s="34"/>
      <c r="S12" s="34"/>
      <c r="T12" s="34"/>
      <c r="U12" s="36"/>
      <c r="V12" s="9"/>
      <c r="W12" s="46"/>
      <c r="X12" s="46"/>
      <c r="Y12" s="46"/>
      <c r="Z12" s="46"/>
      <c r="AA12" s="47"/>
      <c r="AB12" s="9">
        <f t="shared" si="1"/>
        <v>0</v>
      </c>
      <c r="AC12" s="8"/>
    </row>
    <row r="13" spans="1:30" s="15" customFormat="1">
      <c r="A13" s="7">
        <f t="shared" si="2"/>
        <v>8</v>
      </c>
      <c r="B13" s="12"/>
      <c r="C13" s="32"/>
      <c r="D13" s="13"/>
      <c r="E13" s="13"/>
      <c r="F13" s="13"/>
      <c r="G13" s="13"/>
      <c r="H13" s="13"/>
      <c r="I13" s="17"/>
      <c r="J13" s="14"/>
      <c r="K13" s="54"/>
      <c r="L13" s="56"/>
      <c r="M13" s="60"/>
      <c r="N13" s="38"/>
      <c r="O13" s="39"/>
      <c r="P13" s="40"/>
      <c r="Q13" s="38"/>
      <c r="R13" s="39"/>
      <c r="S13" s="40"/>
      <c r="T13" s="38"/>
      <c r="U13" s="41"/>
      <c r="V13" s="14"/>
      <c r="W13" s="48"/>
      <c r="X13" s="48"/>
      <c r="Y13" s="48"/>
      <c r="Z13" s="48"/>
      <c r="AA13" s="46">
        <f>MIN(N13:Z13)</f>
        <v>0</v>
      </c>
      <c r="AB13" s="9">
        <f t="shared" si="1"/>
        <v>0</v>
      </c>
      <c r="AC13" s="28"/>
    </row>
    <row r="14" spans="1:30" s="15" customFormat="1">
      <c r="A14" s="7">
        <f t="shared" si="2"/>
        <v>9</v>
      </c>
      <c r="B14" s="12"/>
      <c r="C14" s="32"/>
      <c r="D14" s="13"/>
      <c r="E14" s="13"/>
      <c r="F14" s="13"/>
      <c r="G14" s="13"/>
      <c r="H14" s="13"/>
      <c r="I14" s="17"/>
      <c r="J14" s="14"/>
      <c r="K14" s="54"/>
      <c r="L14" s="56"/>
      <c r="M14" s="61"/>
      <c r="N14" s="38"/>
      <c r="O14" s="39"/>
      <c r="P14" s="40"/>
      <c r="Q14" s="38"/>
      <c r="R14" s="39"/>
      <c r="S14" s="40"/>
      <c r="T14" s="38"/>
      <c r="U14" s="41"/>
      <c r="V14" s="14"/>
      <c r="W14" s="48"/>
      <c r="X14" s="48"/>
      <c r="Y14" s="48"/>
      <c r="Z14" s="48"/>
      <c r="AA14" s="46">
        <f>MIN(N14:Z14)</f>
        <v>0</v>
      </c>
      <c r="AB14" s="9">
        <f t="shared" si="1"/>
        <v>0</v>
      </c>
      <c r="AC14" s="28"/>
    </row>
    <row r="15" spans="1:30" s="15" customFormat="1">
      <c r="A15" s="7">
        <f t="shared" si="2"/>
        <v>10</v>
      </c>
      <c r="B15" s="12"/>
      <c r="C15" s="32"/>
      <c r="D15" s="13"/>
      <c r="E15" s="13"/>
      <c r="F15" s="13"/>
      <c r="G15" s="13"/>
      <c r="H15" s="13"/>
      <c r="I15" s="17"/>
      <c r="J15" s="14"/>
      <c r="K15" s="54"/>
      <c r="L15" s="56"/>
      <c r="M15" s="61"/>
      <c r="N15" s="38"/>
      <c r="O15" s="36"/>
      <c r="P15" s="31"/>
      <c r="Q15" s="38"/>
      <c r="R15" s="39"/>
      <c r="S15" s="31"/>
      <c r="T15" s="38"/>
      <c r="U15" s="41"/>
      <c r="V15" s="14"/>
      <c r="W15" s="48"/>
      <c r="X15" s="48"/>
      <c r="Y15" s="48"/>
      <c r="Z15" s="48"/>
      <c r="AA15" s="46">
        <f>MIN(N15:Z15)</f>
        <v>0</v>
      </c>
      <c r="AB15" s="9">
        <f t="shared" si="1"/>
        <v>0</v>
      </c>
      <c r="AC15" s="28"/>
    </row>
    <row r="16" spans="1:30" s="8" customFormat="1" ht="9" hidden="1" customHeight="1">
      <c r="A16" s="7"/>
      <c r="B16" s="7"/>
      <c r="C16" s="16"/>
      <c r="D16" s="5"/>
      <c r="E16" s="5"/>
      <c r="F16" s="5"/>
      <c r="G16" s="5"/>
      <c r="H16" s="5"/>
      <c r="I16" s="5"/>
      <c r="J16" s="5"/>
      <c r="K16" s="5"/>
      <c r="L16" s="59"/>
      <c r="M16" s="62"/>
      <c r="N16" s="23"/>
      <c r="O16" s="23"/>
      <c r="P16" s="42" t="s">
        <v>4</v>
      </c>
      <c r="Q16" s="23"/>
      <c r="R16" s="23"/>
      <c r="S16" s="23"/>
      <c r="T16" s="23"/>
      <c r="U16" s="22"/>
      <c r="V16" s="22"/>
      <c r="W16" s="47"/>
      <c r="X16" s="47"/>
      <c r="Y16" s="47"/>
      <c r="Z16" s="47"/>
      <c r="AA16" s="47"/>
      <c r="AB16" s="9">
        <f t="shared" si="1"/>
        <v>0</v>
      </c>
      <c r="AD16" s="18"/>
    </row>
    <row r="17" spans="1:29" s="21" customFormat="1" ht="14.25">
      <c r="A17" s="521" t="s">
        <v>5</v>
      </c>
      <c r="B17" s="521"/>
      <c r="C17" s="521"/>
      <c r="D17" s="20"/>
      <c r="E17" s="19">
        <f>SUM(E6:E16)-SUM(E13:E15)-E7</f>
        <v>0</v>
      </c>
      <c r="F17" s="19"/>
      <c r="G17" s="19"/>
      <c r="H17" s="19"/>
      <c r="I17" s="33"/>
      <c r="J17" s="33"/>
      <c r="K17" s="33"/>
      <c r="L17" s="63"/>
      <c r="M17" s="62"/>
      <c r="N17" s="43"/>
      <c r="O17" s="43"/>
      <c r="P17" s="42"/>
      <c r="Q17" s="43"/>
      <c r="R17" s="43"/>
      <c r="S17" s="43"/>
      <c r="T17" s="43"/>
      <c r="U17" s="26"/>
      <c r="V17" s="26"/>
      <c r="W17" s="49"/>
      <c r="X17" s="49"/>
      <c r="Y17" s="49"/>
      <c r="Z17" s="49"/>
      <c r="AA17" s="49"/>
      <c r="AB17" s="26">
        <f>SUM(AB6:AB16)</f>
        <v>0</v>
      </c>
      <c r="AC17" s="20"/>
    </row>
    <row r="18" spans="1:29">
      <c r="M18" s="25"/>
      <c r="P18" s="27"/>
    </row>
    <row r="19" spans="1:29">
      <c r="C19" s="55" t="s">
        <v>15</v>
      </c>
      <c r="M19" s="25"/>
      <c r="P19" s="27"/>
    </row>
  </sheetData>
  <mergeCells count="27">
    <mergeCell ref="AA3:AA5"/>
    <mergeCell ref="AB3:AB5"/>
    <mergeCell ref="AC3:AC5"/>
    <mergeCell ref="A1:AC1"/>
    <mergeCell ref="A2:AC2"/>
    <mergeCell ref="R3:T3"/>
    <mergeCell ref="R4:T4"/>
    <mergeCell ref="U3:W3"/>
    <mergeCell ref="U4:W4"/>
    <mergeCell ref="X4:Z4"/>
    <mergeCell ref="X3:Z3"/>
    <mergeCell ref="A17:C17"/>
    <mergeCell ref="L4:N4"/>
    <mergeCell ref="L3:N3"/>
    <mergeCell ref="O3:Q3"/>
    <mergeCell ref="O4:Q4"/>
    <mergeCell ref="F3:H3"/>
    <mergeCell ref="C3:C5"/>
    <mergeCell ref="D3:D5"/>
    <mergeCell ref="E3:E5"/>
    <mergeCell ref="F4:F5"/>
    <mergeCell ref="G4:G5"/>
    <mergeCell ref="H4:H5"/>
    <mergeCell ref="A3:A5"/>
    <mergeCell ref="I3:I5"/>
    <mergeCell ref="J3:J5"/>
    <mergeCell ref="K3:K5"/>
  </mergeCells>
  <printOptions horizontalCentered="1"/>
  <pageMargins left="3.937007874015748E-2" right="3.937007874015748E-2" top="0.51181102362204722" bottom="0.23622047244094491" header="0.31496062992125984" footer="0.31496062992125984"/>
  <pageSetup paperSize="9"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21"/>
  <sheetViews>
    <sheetView tabSelected="1" view="pageBreakPreview" zoomScale="85" zoomScaleNormal="100" zoomScaleSheetLayoutView="85" workbookViewId="0">
      <pane ySplit="4" topLeftCell="A5" activePane="bottomLeft" state="frozen"/>
      <selection pane="bottomLeft" activeCell="Q9" sqref="Q9"/>
    </sheetView>
  </sheetViews>
  <sheetFormatPr defaultColWidth="10.42578125" defaultRowHeight="15.75"/>
  <cols>
    <col min="1" max="1" width="7.7109375" style="306" customWidth="1"/>
    <col min="2" max="2" width="10.42578125" style="387" customWidth="1"/>
    <col min="3" max="3" width="30.42578125" style="305" customWidth="1"/>
    <col min="4" max="4" width="37.140625" style="305" hidden="1" customWidth="1"/>
    <col min="5" max="5" width="69" style="388" hidden="1" customWidth="1"/>
    <col min="6" max="6" width="69" style="325" customWidth="1"/>
    <col min="7" max="7" width="7.28515625" style="306" customWidth="1"/>
    <col min="8" max="9" width="6.42578125" style="305" customWidth="1"/>
    <col min="10" max="10" width="11.28515625" style="305" customWidth="1"/>
    <col min="11" max="11" width="14.5703125" style="307" customWidth="1"/>
    <col min="12" max="12" width="8" style="487" customWidth="1"/>
    <col min="13" max="13" width="6.140625" style="395" customWidth="1"/>
    <col min="14" max="14" width="7.42578125" style="396" customWidth="1"/>
    <col min="15" max="18" width="10.42578125" style="305" customWidth="1"/>
    <col min="19" max="16384" width="10.42578125" style="305"/>
  </cols>
  <sheetData>
    <row r="1" spans="1:14" ht="25.5" customHeight="1">
      <c r="A1" s="537" t="s">
        <v>2362</v>
      </c>
      <c r="B1" s="537"/>
      <c r="C1" s="537"/>
      <c r="D1" s="537"/>
      <c r="E1" s="537"/>
      <c r="F1" s="537"/>
      <c r="G1" s="537"/>
      <c r="H1" s="537"/>
      <c r="I1" s="537"/>
      <c r="J1" s="537"/>
      <c r="K1" s="537"/>
      <c r="L1" s="537"/>
      <c r="M1" s="537"/>
      <c r="N1" s="537"/>
    </row>
    <row r="2" spans="1:14" ht="17.25" customHeight="1">
      <c r="A2" s="548" t="s">
        <v>3576</v>
      </c>
      <c r="B2" s="548"/>
      <c r="C2" s="548"/>
      <c r="D2" s="548"/>
      <c r="E2" s="548"/>
      <c r="F2" s="548"/>
      <c r="G2" s="548"/>
      <c r="H2" s="548"/>
      <c r="I2" s="548"/>
      <c r="J2" s="548"/>
      <c r="K2" s="548"/>
      <c r="L2" s="480"/>
      <c r="M2" s="389"/>
      <c r="N2" s="390"/>
    </row>
    <row r="3" spans="1:14" s="308" customFormat="1" ht="28.5" customHeight="1">
      <c r="A3" s="538" t="s">
        <v>1</v>
      </c>
      <c r="B3" s="538" t="s">
        <v>27</v>
      </c>
      <c r="C3" s="538" t="s">
        <v>26</v>
      </c>
      <c r="D3" s="538" t="s">
        <v>28</v>
      </c>
      <c r="E3" s="540" t="s">
        <v>3686</v>
      </c>
      <c r="F3" s="538" t="s">
        <v>3597</v>
      </c>
      <c r="G3" s="541" t="s">
        <v>29</v>
      </c>
      <c r="H3" s="541"/>
      <c r="I3" s="541"/>
      <c r="J3" s="538" t="s">
        <v>2</v>
      </c>
      <c r="K3" s="538" t="s">
        <v>441</v>
      </c>
      <c r="L3" s="542" t="s">
        <v>22</v>
      </c>
      <c r="M3" s="544" t="s">
        <v>23</v>
      </c>
      <c r="N3" s="546" t="s">
        <v>24</v>
      </c>
    </row>
    <row r="4" spans="1:14" s="308" customFormat="1" ht="39" customHeight="1">
      <c r="A4" s="539"/>
      <c r="B4" s="539"/>
      <c r="C4" s="539"/>
      <c r="D4" s="539"/>
      <c r="E4" s="540"/>
      <c r="F4" s="539"/>
      <c r="G4" s="309" t="s">
        <v>31</v>
      </c>
      <c r="H4" s="309" t="s">
        <v>30</v>
      </c>
      <c r="I4" s="310" t="s">
        <v>32</v>
      </c>
      <c r="J4" s="539"/>
      <c r="K4" s="539"/>
      <c r="L4" s="543"/>
      <c r="M4" s="545"/>
      <c r="N4" s="547"/>
    </row>
    <row r="5" spans="1:14" s="308" customFormat="1">
      <c r="A5" s="312"/>
      <c r="B5" s="312"/>
      <c r="C5" s="312"/>
      <c r="D5" s="312"/>
      <c r="E5" s="312"/>
      <c r="F5" s="312"/>
      <c r="G5" s="309"/>
      <c r="H5" s="309"/>
      <c r="I5" s="310"/>
      <c r="J5" s="312"/>
      <c r="K5" s="313"/>
      <c r="L5" s="481"/>
      <c r="M5" s="490"/>
      <c r="N5" s="508"/>
    </row>
    <row r="6" spans="1:14" s="316" customFormat="1">
      <c r="A6" s="309" t="s">
        <v>443</v>
      </c>
      <c r="B6" s="309"/>
      <c r="C6" s="309" t="s">
        <v>37</v>
      </c>
      <c r="D6" s="310"/>
      <c r="E6" s="310"/>
      <c r="F6" s="310"/>
      <c r="G6" s="309"/>
      <c r="H6" s="309"/>
      <c r="I6" s="310"/>
      <c r="J6" s="314"/>
      <c r="K6" s="315">
        <f>SUBTOTAL(9,K7:K24)</f>
        <v>740</v>
      </c>
      <c r="L6" s="482">
        <f>SUBTOTAL(9,L7:L24)</f>
        <v>292</v>
      </c>
      <c r="M6" s="342">
        <f>SUBTOTAL(9,M7:M24)</f>
        <v>292</v>
      </c>
      <c r="N6" s="343">
        <f>SUBTOTAL(9,N7:N24)</f>
        <v>156</v>
      </c>
    </row>
    <row r="7" spans="1:14" s="325" customFormat="1" ht="47.25">
      <c r="A7" s="317">
        <f>MAX(A$1:$A6)+1</f>
        <v>1</v>
      </c>
      <c r="B7" s="318"/>
      <c r="C7" s="319" t="s">
        <v>38</v>
      </c>
      <c r="D7" s="319" t="s">
        <v>1316</v>
      </c>
      <c r="E7" s="320" t="s">
        <v>1317</v>
      </c>
      <c r="F7" s="319" t="s">
        <v>2906</v>
      </c>
      <c r="G7" s="318"/>
      <c r="H7" s="318" t="s">
        <v>327</v>
      </c>
      <c r="I7" s="321"/>
      <c r="J7" s="318" t="s">
        <v>328</v>
      </c>
      <c r="K7" s="322">
        <f t="shared" ref="K7:K54" si="0">SUM(L7:N7)</f>
        <v>22</v>
      </c>
      <c r="L7" s="483">
        <v>4</v>
      </c>
      <c r="M7" s="323">
        <v>4</v>
      </c>
      <c r="N7" s="324">
        <v>14</v>
      </c>
    </row>
    <row r="8" spans="1:14" s="325" customFormat="1" ht="141.75">
      <c r="A8" s="317">
        <f>MAX(A$1:$A7)+1</f>
        <v>2</v>
      </c>
      <c r="B8" s="318"/>
      <c r="C8" s="319" t="s">
        <v>359</v>
      </c>
      <c r="D8" s="319" t="s">
        <v>1316</v>
      </c>
      <c r="E8" s="320" t="s">
        <v>2907</v>
      </c>
      <c r="F8" s="319" t="s">
        <v>2908</v>
      </c>
      <c r="G8" s="318" t="s">
        <v>327</v>
      </c>
      <c r="H8" s="318"/>
      <c r="I8" s="321"/>
      <c r="J8" s="318" t="s">
        <v>328</v>
      </c>
      <c r="K8" s="322">
        <f t="shared" si="0"/>
        <v>35</v>
      </c>
      <c r="L8" s="483">
        <v>8</v>
      </c>
      <c r="M8" s="323">
        <v>22</v>
      </c>
      <c r="N8" s="324">
        <v>5</v>
      </c>
    </row>
    <row r="9" spans="1:14" s="325" customFormat="1" ht="78.75">
      <c r="A9" s="317">
        <f>MAX(A$1:$A8)+1</f>
        <v>3</v>
      </c>
      <c r="B9" s="318"/>
      <c r="C9" s="319" t="s">
        <v>39</v>
      </c>
      <c r="D9" s="319" t="s">
        <v>1318</v>
      </c>
      <c r="E9" s="326" t="s">
        <v>1319</v>
      </c>
      <c r="F9" s="319" t="s">
        <v>3575</v>
      </c>
      <c r="G9" s="318" t="s">
        <v>327</v>
      </c>
      <c r="H9" s="318" t="s">
        <v>327</v>
      </c>
      <c r="I9" s="321"/>
      <c r="J9" s="318" t="s">
        <v>328</v>
      </c>
      <c r="K9" s="322">
        <f t="shared" si="0"/>
        <v>4</v>
      </c>
      <c r="L9" s="483"/>
      <c r="M9" s="323"/>
      <c r="N9" s="324">
        <v>4</v>
      </c>
    </row>
    <row r="10" spans="1:14" s="325" customFormat="1" ht="31.5">
      <c r="A10" s="317">
        <f>MAX(A$1:$A9)+1</f>
        <v>4</v>
      </c>
      <c r="B10" s="318"/>
      <c r="C10" s="319" t="s">
        <v>41</v>
      </c>
      <c r="D10" s="319" t="s">
        <v>1320</v>
      </c>
      <c r="E10" s="320" t="s">
        <v>1072</v>
      </c>
      <c r="F10" s="319" t="s">
        <v>2910</v>
      </c>
      <c r="G10" s="318" t="s">
        <v>327</v>
      </c>
      <c r="H10" s="318"/>
      <c r="I10" s="321"/>
      <c r="J10" s="318" t="s">
        <v>328</v>
      </c>
      <c r="K10" s="322">
        <f t="shared" si="0"/>
        <v>600</v>
      </c>
      <c r="L10" s="483">
        <v>260</v>
      </c>
      <c r="M10" s="323">
        <v>220</v>
      </c>
      <c r="N10" s="324">
        <v>120</v>
      </c>
    </row>
    <row r="11" spans="1:14" s="325" customFormat="1" ht="47.25">
      <c r="A11" s="317">
        <f>MAX(A$1:$A10)+1</f>
        <v>5</v>
      </c>
      <c r="B11" s="318"/>
      <c r="C11" s="319" t="s">
        <v>42</v>
      </c>
      <c r="D11" s="319" t="s">
        <v>1321</v>
      </c>
      <c r="E11" s="320" t="s">
        <v>1322</v>
      </c>
      <c r="F11" s="319" t="s">
        <v>2911</v>
      </c>
      <c r="G11" s="318" t="s">
        <v>327</v>
      </c>
      <c r="H11" s="318"/>
      <c r="I11" s="321"/>
      <c r="J11" s="318" t="s">
        <v>328</v>
      </c>
      <c r="K11" s="322">
        <f t="shared" si="0"/>
        <v>5</v>
      </c>
      <c r="L11" s="483"/>
      <c r="M11" s="323">
        <v>5</v>
      </c>
      <c r="N11" s="324"/>
    </row>
    <row r="12" spans="1:14" s="325" customFormat="1" ht="78.75">
      <c r="A12" s="317">
        <f>MAX(A$1:$A11)+1</f>
        <v>6</v>
      </c>
      <c r="B12" s="318"/>
      <c r="C12" s="319" t="s">
        <v>43</v>
      </c>
      <c r="D12" s="319" t="s">
        <v>1323</v>
      </c>
      <c r="E12" s="320" t="s">
        <v>1276</v>
      </c>
      <c r="F12" s="319" t="s">
        <v>2912</v>
      </c>
      <c r="G12" s="318" t="s">
        <v>327</v>
      </c>
      <c r="H12" s="318"/>
      <c r="I12" s="321"/>
      <c r="J12" s="318" t="s">
        <v>328</v>
      </c>
      <c r="K12" s="322">
        <f t="shared" si="0"/>
        <v>3</v>
      </c>
      <c r="L12" s="483"/>
      <c r="M12" s="323">
        <v>3</v>
      </c>
      <c r="N12" s="324"/>
    </row>
    <row r="13" spans="1:14" s="325" customFormat="1" ht="157.5">
      <c r="A13" s="317">
        <f>MAX(A$1:$A12)+1</f>
        <v>7</v>
      </c>
      <c r="B13" s="318"/>
      <c r="C13" s="319" t="s">
        <v>44</v>
      </c>
      <c r="D13" s="319" t="s">
        <v>1316</v>
      </c>
      <c r="E13" s="327" t="s">
        <v>1324</v>
      </c>
      <c r="F13" s="319" t="s">
        <v>2913</v>
      </c>
      <c r="G13" s="318" t="s">
        <v>327</v>
      </c>
      <c r="H13" s="318"/>
      <c r="I13" s="321"/>
      <c r="J13" s="318" t="s">
        <v>328</v>
      </c>
      <c r="K13" s="322">
        <f t="shared" si="0"/>
        <v>1</v>
      </c>
      <c r="L13" s="483"/>
      <c r="M13" s="323">
        <v>1</v>
      </c>
      <c r="N13" s="324"/>
    </row>
    <row r="14" spans="1:14" s="325" customFormat="1" ht="63">
      <c r="A14" s="317">
        <f>MAX(A$1:$A13)+1</f>
        <v>8</v>
      </c>
      <c r="B14" s="318"/>
      <c r="C14" s="319" t="s">
        <v>45</v>
      </c>
      <c r="D14" s="319" t="s">
        <v>1325</v>
      </c>
      <c r="E14" s="328" t="s">
        <v>1072</v>
      </c>
      <c r="F14" s="319" t="s">
        <v>3598</v>
      </c>
      <c r="G14" s="318" t="s">
        <v>327</v>
      </c>
      <c r="H14" s="318"/>
      <c r="I14" s="321"/>
      <c r="J14" s="318" t="s">
        <v>328</v>
      </c>
      <c r="K14" s="322">
        <f t="shared" si="0"/>
        <v>6</v>
      </c>
      <c r="L14" s="483">
        <v>1</v>
      </c>
      <c r="M14" s="323">
        <v>5</v>
      </c>
      <c r="N14" s="324"/>
    </row>
    <row r="15" spans="1:14" s="325" customFormat="1" ht="141.75">
      <c r="A15" s="317">
        <f>MAX(A$1:$A14)+1</f>
        <v>9</v>
      </c>
      <c r="B15" s="318"/>
      <c r="C15" s="319" t="s">
        <v>46</v>
      </c>
      <c r="D15" s="319" t="s">
        <v>1316</v>
      </c>
      <c r="E15" s="327" t="s">
        <v>1278</v>
      </c>
      <c r="F15" s="319" t="s">
        <v>2914</v>
      </c>
      <c r="G15" s="318" t="s">
        <v>327</v>
      </c>
      <c r="H15" s="318"/>
      <c r="I15" s="321"/>
      <c r="J15" s="318" t="s">
        <v>329</v>
      </c>
      <c r="K15" s="322">
        <f t="shared" si="0"/>
        <v>8</v>
      </c>
      <c r="L15" s="483">
        <v>1</v>
      </c>
      <c r="M15" s="323">
        <v>2</v>
      </c>
      <c r="N15" s="324">
        <v>5</v>
      </c>
    </row>
    <row r="16" spans="1:14" s="325" customFormat="1" ht="189">
      <c r="A16" s="329">
        <f>MAX(A$1:$A15)+1</f>
        <v>10</v>
      </c>
      <c r="B16" s="318"/>
      <c r="C16" s="321" t="s">
        <v>2791</v>
      </c>
      <c r="D16" s="319"/>
      <c r="E16" s="330" t="s">
        <v>1326</v>
      </c>
      <c r="F16" s="331" t="s">
        <v>3262</v>
      </c>
      <c r="G16" s="318" t="s">
        <v>327</v>
      </c>
      <c r="H16" s="318"/>
      <c r="I16" s="321"/>
      <c r="J16" s="318" t="s">
        <v>1327</v>
      </c>
      <c r="K16" s="322">
        <f t="shared" si="0"/>
        <v>3</v>
      </c>
      <c r="L16" s="483"/>
      <c r="M16" s="323">
        <v>3</v>
      </c>
      <c r="N16" s="324"/>
    </row>
    <row r="17" spans="1:14" s="325" customFormat="1" ht="204.75">
      <c r="A17" s="329">
        <f>MAX(A$1:$A16)+1</f>
        <v>11</v>
      </c>
      <c r="B17" s="318"/>
      <c r="C17" s="321" t="s">
        <v>2817</v>
      </c>
      <c r="D17" s="319"/>
      <c r="E17" s="320" t="s">
        <v>2915</v>
      </c>
      <c r="F17" s="332" t="s">
        <v>2794</v>
      </c>
      <c r="G17" s="318" t="s">
        <v>327</v>
      </c>
      <c r="H17" s="318"/>
      <c r="I17" s="321"/>
      <c r="J17" s="318" t="s">
        <v>329</v>
      </c>
      <c r="K17" s="322">
        <f t="shared" si="0"/>
        <v>8</v>
      </c>
      <c r="L17" s="483">
        <v>1</v>
      </c>
      <c r="M17" s="323"/>
      <c r="N17" s="324">
        <v>7</v>
      </c>
    </row>
    <row r="18" spans="1:14" s="325" customFormat="1" ht="189">
      <c r="A18" s="329">
        <f>MAX(A$1:$A17)+1</f>
        <v>12</v>
      </c>
      <c r="B18" s="318"/>
      <c r="C18" s="321" t="s">
        <v>2792</v>
      </c>
      <c r="D18" s="319" t="s">
        <v>1328</v>
      </c>
      <c r="E18" s="320" t="s">
        <v>3599</v>
      </c>
      <c r="F18" s="319" t="s">
        <v>2793</v>
      </c>
      <c r="G18" s="318" t="s">
        <v>327</v>
      </c>
      <c r="H18" s="318"/>
      <c r="I18" s="321"/>
      <c r="J18" s="318" t="s">
        <v>329</v>
      </c>
      <c r="K18" s="322">
        <f t="shared" si="0"/>
        <v>5</v>
      </c>
      <c r="L18" s="483"/>
      <c r="M18" s="323">
        <v>5</v>
      </c>
      <c r="N18" s="324"/>
    </row>
    <row r="19" spans="1:14" s="325" customFormat="1" ht="110.25">
      <c r="A19" s="329">
        <f>MAX(A$1:$A18)+1</f>
        <v>13</v>
      </c>
      <c r="B19" s="318"/>
      <c r="C19" s="319" t="s">
        <v>48</v>
      </c>
      <c r="D19" s="319" t="s">
        <v>1316</v>
      </c>
      <c r="E19" s="327" t="s">
        <v>1329</v>
      </c>
      <c r="F19" s="333" t="s">
        <v>1329</v>
      </c>
      <c r="G19" s="318" t="s">
        <v>327</v>
      </c>
      <c r="H19" s="318"/>
      <c r="I19" s="321"/>
      <c r="J19" s="318" t="s">
        <v>328</v>
      </c>
      <c r="K19" s="322">
        <f t="shared" si="0"/>
        <v>1</v>
      </c>
      <c r="L19" s="483">
        <v>1</v>
      </c>
      <c r="M19" s="323"/>
      <c r="N19" s="324"/>
    </row>
    <row r="20" spans="1:14" s="325" customFormat="1" ht="157.5">
      <c r="A20" s="317">
        <f>MAX(A$1:$A19)+1</f>
        <v>14</v>
      </c>
      <c r="B20" s="318"/>
      <c r="C20" s="319" t="s">
        <v>49</v>
      </c>
      <c r="D20" s="319" t="s">
        <v>1330</v>
      </c>
      <c r="E20" s="327" t="s">
        <v>1331</v>
      </c>
      <c r="F20" s="333" t="s">
        <v>3600</v>
      </c>
      <c r="G20" s="318" t="s">
        <v>327</v>
      </c>
      <c r="H20" s="318" t="s">
        <v>327</v>
      </c>
      <c r="I20" s="321"/>
      <c r="J20" s="318" t="s">
        <v>328</v>
      </c>
      <c r="K20" s="322">
        <f t="shared" si="0"/>
        <v>5</v>
      </c>
      <c r="L20" s="483"/>
      <c r="M20" s="323">
        <v>5</v>
      </c>
      <c r="N20" s="324"/>
    </row>
    <row r="21" spans="1:14" ht="110.25">
      <c r="A21" s="317">
        <f>MAX(A$1:$A20)+1</f>
        <v>15</v>
      </c>
      <c r="B21" s="318"/>
      <c r="C21" s="334" t="s">
        <v>50</v>
      </c>
      <c r="D21" s="334"/>
      <c r="E21" s="320" t="s">
        <v>1280</v>
      </c>
      <c r="F21" s="333" t="s">
        <v>3601</v>
      </c>
      <c r="G21" s="335" t="s">
        <v>327</v>
      </c>
      <c r="H21" s="335"/>
      <c r="I21" s="321"/>
      <c r="J21" s="335" t="s">
        <v>328</v>
      </c>
      <c r="K21" s="322">
        <f t="shared" si="0"/>
        <v>7</v>
      </c>
      <c r="L21" s="483">
        <v>1</v>
      </c>
      <c r="M21" s="323">
        <v>5</v>
      </c>
      <c r="N21" s="324">
        <v>1</v>
      </c>
    </row>
    <row r="22" spans="1:14" ht="165" customHeight="1">
      <c r="A22" s="329">
        <f>MAX(A$1:$A21)+1</f>
        <v>16</v>
      </c>
      <c r="B22" s="318"/>
      <c r="C22" s="334" t="s">
        <v>2796</v>
      </c>
      <c r="D22" s="334" t="s">
        <v>1332</v>
      </c>
      <c r="E22" s="336" t="s">
        <v>3574</v>
      </c>
      <c r="F22" s="337" t="s">
        <v>3602</v>
      </c>
      <c r="G22" s="335" t="s">
        <v>327</v>
      </c>
      <c r="H22" s="335" t="s">
        <v>327</v>
      </c>
      <c r="I22" s="321"/>
      <c r="J22" s="335" t="s">
        <v>328</v>
      </c>
      <c r="K22" s="322">
        <f t="shared" si="0"/>
        <v>4</v>
      </c>
      <c r="L22" s="483"/>
      <c r="M22" s="323">
        <v>4</v>
      </c>
      <c r="N22" s="324"/>
    </row>
    <row r="23" spans="1:14" ht="63">
      <c r="A23" s="329">
        <f>MAX(A$1:$A22)+1</f>
        <v>17</v>
      </c>
      <c r="B23" s="318"/>
      <c r="C23" s="334" t="s">
        <v>51</v>
      </c>
      <c r="D23" s="334" t="s">
        <v>1333</v>
      </c>
      <c r="E23" s="320" t="s">
        <v>1281</v>
      </c>
      <c r="F23" s="319" t="s">
        <v>3603</v>
      </c>
      <c r="G23" s="335" t="s">
        <v>327</v>
      </c>
      <c r="H23" s="335" t="s">
        <v>327</v>
      </c>
      <c r="I23" s="321"/>
      <c r="J23" s="335" t="s">
        <v>328</v>
      </c>
      <c r="K23" s="322">
        <f t="shared" si="0"/>
        <v>13</v>
      </c>
      <c r="L23" s="483">
        <v>9</v>
      </c>
      <c r="M23" s="323">
        <v>4</v>
      </c>
      <c r="N23" s="324"/>
    </row>
    <row r="24" spans="1:14" ht="63">
      <c r="A24" s="317">
        <f>MAX(A$1:$A23)+1</f>
        <v>18</v>
      </c>
      <c r="B24" s="318"/>
      <c r="C24" s="334" t="s">
        <v>52</v>
      </c>
      <c r="D24" s="338" t="s">
        <v>1334</v>
      </c>
      <c r="E24" s="336" t="s">
        <v>1072</v>
      </c>
      <c r="F24" s="319" t="s">
        <v>3604</v>
      </c>
      <c r="G24" s="335"/>
      <c r="H24" s="335" t="s">
        <v>327</v>
      </c>
      <c r="I24" s="321"/>
      <c r="J24" s="335" t="s">
        <v>330</v>
      </c>
      <c r="K24" s="322">
        <f t="shared" si="0"/>
        <v>10</v>
      </c>
      <c r="L24" s="483">
        <v>6</v>
      </c>
      <c r="M24" s="323">
        <v>4</v>
      </c>
      <c r="N24" s="324"/>
    </row>
    <row r="25" spans="1:14" s="316" customFormat="1" ht="14.25" customHeight="1">
      <c r="A25" s="309" t="s">
        <v>446</v>
      </c>
      <c r="B25" s="309"/>
      <c r="C25" s="309" t="s">
        <v>360</v>
      </c>
      <c r="D25" s="310"/>
      <c r="E25" s="339"/>
      <c r="F25" s="340"/>
      <c r="G25" s="341"/>
      <c r="H25" s="341"/>
      <c r="I25" s="340"/>
      <c r="J25" s="341"/>
      <c r="K25" s="322">
        <f t="shared" si="0"/>
        <v>23</v>
      </c>
      <c r="L25" s="482">
        <f t="shared" ref="L25:M25" si="1">SUBTOTAL(9,L29:L32)</f>
        <v>11</v>
      </c>
      <c r="M25" s="342">
        <f t="shared" si="1"/>
        <v>12</v>
      </c>
      <c r="N25" s="343"/>
    </row>
    <row r="26" spans="1:14" s="316" customFormat="1">
      <c r="A26" s="341"/>
      <c r="B26" s="341"/>
      <c r="C26" s="340" t="s">
        <v>416</v>
      </c>
      <c r="D26" s="340"/>
      <c r="E26" s="339"/>
      <c r="F26" s="340"/>
      <c r="G26" s="341"/>
      <c r="H26" s="341"/>
      <c r="I26" s="340"/>
      <c r="J26" s="341"/>
      <c r="K26" s="322">
        <f t="shared" si="0"/>
        <v>0</v>
      </c>
      <c r="L26" s="482"/>
      <c r="M26" s="342"/>
      <c r="N26" s="343"/>
    </row>
    <row r="27" spans="1:14" s="316" customFormat="1">
      <c r="A27" s="341"/>
      <c r="B27" s="341"/>
      <c r="C27" s="340" t="s">
        <v>2916</v>
      </c>
      <c r="D27" s="340"/>
      <c r="E27" s="339"/>
      <c r="F27" s="340"/>
      <c r="G27" s="341"/>
      <c r="H27" s="341"/>
      <c r="I27" s="340"/>
      <c r="J27" s="341"/>
      <c r="K27" s="322">
        <f t="shared" si="0"/>
        <v>0</v>
      </c>
      <c r="L27" s="482"/>
      <c r="M27" s="342"/>
      <c r="N27" s="343"/>
    </row>
    <row r="28" spans="1:14" s="316" customFormat="1">
      <c r="A28" s="341"/>
      <c r="B28" s="341"/>
      <c r="C28" s="344" t="s">
        <v>2917</v>
      </c>
      <c r="D28" s="340"/>
      <c r="E28" s="339"/>
      <c r="F28" s="340"/>
      <c r="G28" s="318"/>
      <c r="H28" s="318"/>
      <c r="I28" s="340"/>
      <c r="J28" s="318"/>
      <c r="K28" s="322">
        <f t="shared" si="0"/>
        <v>0</v>
      </c>
      <c r="L28" s="482"/>
      <c r="M28" s="342"/>
      <c r="N28" s="343"/>
    </row>
    <row r="29" spans="1:14">
      <c r="A29" s="318"/>
      <c r="B29" s="318"/>
      <c r="C29" s="345" t="s">
        <v>1335</v>
      </c>
      <c r="D29" s="321"/>
      <c r="E29" s="346"/>
      <c r="F29" s="321"/>
      <c r="G29" s="335"/>
      <c r="H29" s="335"/>
      <c r="I29" s="321"/>
      <c r="J29" s="335"/>
      <c r="K29" s="322">
        <f t="shared" si="0"/>
        <v>0</v>
      </c>
      <c r="L29" s="483"/>
      <c r="M29" s="323"/>
      <c r="N29" s="324"/>
    </row>
    <row r="30" spans="1:14" ht="31.5">
      <c r="A30" s="318"/>
      <c r="B30" s="318"/>
      <c r="C30" s="345" t="s">
        <v>1336</v>
      </c>
      <c r="D30" s="321"/>
      <c r="E30" s="346"/>
      <c r="F30" s="321"/>
      <c r="G30" s="335"/>
      <c r="H30" s="335"/>
      <c r="I30" s="321"/>
      <c r="J30" s="335"/>
      <c r="K30" s="322">
        <f t="shared" si="0"/>
        <v>0</v>
      </c>
      <c r="L30" s="483"/>
      <c r="M30" s="323"/>
      <c r="N30" s="324"/>
    </row>
    <row r="31" spans="1:14" s="325" customFormat="1" ht="60.75" customHeight="1">
      <c r="A31" s="549">
        <f>MAX(A$1:$A30)+1</f>
        <v>19</v>
      </c>
      <c r="B31" s="549"/>
      <c r="C31" s="551" t="s">
        <v>1337</v>
      </c>
      <c r="D31" s="551" t="s">
        <v>1338</v>
      </c>
      <c r="E31" s="327" t="s">
        <v>1339</v>
      </c>
      <c r="F31" s="553" t="s">
        <v>2918</v>
      </c>
      <c r="G31" s="549" t="s">
        <v>327</v>
      </c>
      <c r="H31" s="555"/>
      <c r="I31" s="549"/>
      <c r="J31" s="549" t="s">
        <v>329</v>
      </c>
      <c r="K31" s="322">
        <f t="shared" si="0"/>
        <v>23</v>
      </c>
      <c r="L31" s="483">
        <v>6</v>
      </c>
      <c r="M31" s="323">
        <v>12</v>
      </c>
      <c r="N31" s="324">
        <v>5</v>
      </c>
    </row>
    <row r="32" spans="1:14" s="325" customFormat="1" ht="90" customHeight="1">
      <c r="A32" s="550"/>
      <c r="B32" s="550"/>
      <c r="C32" s="552"/>
      <c r="D32" s="552"/>
      <c r="E32" s="347" t="s">
        <v>2919</v>
      </c>
      <c r="F32" s="554"/>
      <c r="G32" s="550"/>
      <c r="H32" s="556"/>
      <c r="I32" s="550"/>
      <c r="J32" s="550"/>
      <c r="K32" s="322">
        <f t="shared" si="0"/>
        <v>10</v>
      </c>
      <c r="L32" s="483">
        <v>5</v>
      </c>
      <c r="M32" s="323"/>
      <c r="N32" s="324">
        <v>5</v>
      </c>
    </row>
    <row r="33" spans="1:14" s="316" customFormat="1">
      <c r="A33" s="309" t="s">
        <v>447</v>
      </c>
      <c r="B33" s="309"/>
      <c r="C33" s="309" t="s">
        <v>56</v>
      </c>
      <c r="D33" s="310"/>
      <c r="E33" s="339"/>
      <c r="F33" s="340"/>
      <c r="G33" s="309"/>
      <c r="H33" s="309"/>
      <c r="I33" s="310"/>
      <c r="J33" s="309"/>
      <c r="K33" s="322">
        <f t="shared" si="0"/>
        <v>0</v>
      </c>
      <c r="L33" s="482"/>
      <c r="M33" s="342"/>
      <c r="N33" s="343"/>
    </row>
    <row r="34" spans="1:14">
      <c r="A34" s="318"/>
      <c r="B34" s="318"/>
      <c r="C34" s="345" t="s">
        <v>37</v>
      </c>
      <c r="D34" s="321"/>
      <c r="E34" s="346"/>
      <c r="F34" s="321"/>
      <c r="G34" s="348"/>
      <c r="H34" s="348"/>
      <c r="I34" s="321"/>
      <c r="J34" s="348"/>
      <c r="K34" s="322">
        <f t="shared" si="0"/>
        <v>0</v>
      </c>
      <c r="L34" s="483"/>
      <c r="M34" s="323"/>
      <c r="N34" s="324"/>
    </row>
    <row r="35" spans="1:14">
      <c r="A35" s="318"/>
      <c r="B35" s="318"/>
      <c r="C35" s="345" t="s">
        <v>361</v>
      </c>
      <c r="D35" s="321"/>
      <c r="E35" s="346"/>
      <c r="F35" s="321"/>
      <c r="G35" s="348"/>
      <c r="H35" s="348"/>
      <c r="I35" s="321"/>
      <c r="J35" s="348"/>
      <c r="K35" s="322">
        <f t="shared" si="0"/>
        <v>0</v>
      </c>
      <c r="L35" s="483"/>
      <c r="M35" s="323"/>
      <c r="N35" s="324"/>
    </row>
    <row r="36" spans="1:14" ht="94.5">
      <c r="A36" s="317">
        <f>MAX(A$1:$A35)+1</f>
        <v>20</v>
      </c>
      <c r="B36" s="318"/>
      <c r="C36" s="334" t="s">
        <v>362</v>
      </c>
      <c r="D36" s="321" t="s">
        <v>449</v>
      </c>
      <c r="E36" s="346" t="s">
        <v>450</v>
      </c>
      <c r="F36" s="321" t="s">
        <v>2920</v>
      </c>
      <c r="G36" s="335" t="s">
        <v>327</v>
      </c>
      <c r="H36" s="335" t="s">
        <v>327</v>
      </c>
      <c r="I36" s="321"/>
      <c r="J36" s="335" t="s">
        <v>330</v>
      </c>
      <c r="K36" s="322">
        <f t="shared" si="0"/>
        <v>121</v>
      </c>
      <c r="L36" s="483">
        <v>63</v>
      </c>
      <c r="M36" s="323">
        <v>32</v>
      </c>
      <c r="N36" s="324">
        <v>26</v>
      </c>
    </row>
    <row r="37" spans="1:14" ht="31.5">
      <c r="A37" s="318"/>
      <c r="B37" s="318"/>
      <c r="C37" s="345" t="s">
        <v>60</v>
      </c>
      <c r="D37" s="321"/>
      <c r="E37" s="346"/>
      <c r="F37" s="321"/>
      <c r="G37" s="348"/>
      <c r="H37" s="348"/>
      <c r="I37" s="321"/>
      <c r="J37" s="348"/>
      <c r="K37" s="322">
        <f t="shared" si="0"/>
        <v>0</v>
      </c>
      <c r="L37" s="483"/>
      <c r="M37" s="323"/>
      <c r="N37" s="324"/>
    </row>
    <row r="38" spans="1:14" ht="15" customHeight="1">
      <c r="A38" s="318"/>
      <c r="B38" s="318"/>
      <c r="C38" s="345" t="s">
        <v>74</v>
      </c>
      <c r="D38" s="321"/>
      <c r="E38" s="346"/>
      <c r="F38" s="321"/>
      <c r="G38" s="348"/>
      <c r="H38" s="348"/>
      <c r="I38" s="321"/>
      <c r="J38" s="348"/>
      <c r="K38" s="322">
        <f t="shared" si="0"/>
        <v>0</v>
      </c>
      <c r="L38" s="483"/>
      <c r="M38" s="323"/>
      <c r="N38" s="324"/>
    </row>
    <row r="39" spans="1:14">
      <c r="A39" s="318"/>
      <c r="B39" s="318"/>
      <c r="C39" s="345" t="s">
        <v>361</v>
      </c>
      <c r="D39" s="321"/>
      <c r="E39" s="346"/>
      <c r="F39" s="321"/>
      <c r="G39" s="348"/>
      <c r="H39" s="348"/>
      <c r="I39" s="321"/>
      <c r="J39" s="348"/>
      <c r="K39" s="322">
        <f t="shared" si="0"/>
        <v>0</v>
      </c>
      <c r="L39" s="483"/>
      <c r="M39" s="323"/>
      <c r="N39" s="324"/>
    </row>
    <row r="40" spans="1:14" ht="204.75">
      <c r="A40" s="349">
        <f>MAX(A$1:$A39)+1</f>
        <v>21</v>
      </c>
      <c r="B40" s="318" t="s">
        <v>1670</v>
      </c>
      <c r="C40" s="334" t="s">
        <v>364</v>
      </c>
      <c r="D40" s="334" t="s">
        <v>1340</v>
      </c>
      <c r="E40" s="320" t="s">
        <v>3605</v>
      </c>
      <c r="F40" s="321" t="s">
        <v>2921</v>
      </c>
      <c r="G40" s="335" t="s">
        <v>327</v>
      </c>
      <c r="H40" s="335" t="s">
        <v>327</v>
      </c>
      <c r="I40" s="321"/>
      <c r="J40" s="335" t="s">
        <v>329</v>
      </c>
      <c r="K40" s="322">
        <f t="shared" si="0"/>
        <v>97</v>
      </c>
      <c r="L40" s="483">
        <v>37</v>
      </c>
      <c r="M40" s="323">
        <v>35</v>
      </c>
      <c r="N40" s="324">
        <v>25</v>
      </c>
    </row>
    <row r="41" spans="1:14">
      <c r="A41" s="318"/>
      <c r="B41" s="318"/>
      <c r="C41" s="345" t="s">
        <v>365</v>
      </c>
      <c r="D41" s="321"/>
      <c r="E41" s="346"/>
      <c r="F41" s="321"/>
      <c r="G41" s="348"/>
      <c r="H41" s="348"/>
      <c r="I41" s="321"/>
      <c r="J41" s="348"/>
      <c r="K41" s="322">
        <f t="shared" si="0"/>
        <v>0</v>
      </c>
      <c r="L41" s="483"/>
      <c r="M41" s="323"/>
      <c r="N41" s="324"/>
    </row>
    <row r="42" spans="1:14" ht="189">
      <c r="A42" s="349">
        <f>MAX(A$1:$A41)+1</f>
        <v>22</v>
      </c>
      <c r="B42" s="318"/>
      <c r="C42" s="334" t="s">
        <v>366</v>
      </c>
      <c r="D42" s="334" t="s">
        <v>1341</v>
      </c>
      <c r="E42" s="320" t="s">
        <v>1342</v>
      </c>
      <c r="F42" s="321" t="s">
        <v>1342</v>
      </c>
      <c r="G42" s="335" t="s">
        <v>327</v>
      </c>
      <c r="H42" s="335" t="s">
        <v>327</v>
      </c>
      <c r="I42" s="321"/>
      <c r="J42" s="335" t="s">
        <v>329</v>
      </c>
      <c r="K42" s="322">
        <f t="shared" si="0"/>
        <v>418</v>
      </c>
      <c r="L42" s="483">
        <v>95</v>
      </c>
      <c r="M42" s="323">
        <v>231</v>
      </c>
      <c r="N42" s="324">
        <v>92</v>
      </c>
    </row>
    <row r="43" spans="1:14" ht="31.5">
      <c r="A43" s="349"/>
      <c r="B43" s="318"/>
      <c r="C43" s="350" t="s">
        <v>60</v>
      </c>
      <c r="D43" s="334"/>
      <c r="E43" s="320"/>
      <c r="F43" s="319"/>
      <c r="G43" s="335"/>
      <c r="H43" s="335"/>
      <c r="I43" s="321"/>
      <c r="J43" s="335"/>
      <c r="K43" s="322">
        <f t="shared" si="0"/>
        <v>0</v>
      </c>
      <c r="L43" s="483"/>
      <c r="M43" s="323"/>
      <c r="N43" s="324"/>
    </row>
    <row r="44" spans="1:14">
      <c r="A44" s="318"/>
      <c r="B44" s="318"/>
      <c r="C44" s="345" t="s">
        <v>61</v>
      </c>
      <c r="D44" s="321"/>
      <c r="E44" s="346"/>
      <c r="F44" s="321"/>
      <c r="G44" s="348"/>
      <c r="H44" s="348"/>
      <c r="I44" s="321"/>
      <c r="J44" s="348"/>
      <c r="K44" s="322">
        <f t="shared" si="0"/>
        <v>0</v>
      </c>
      <c r="L44" s="483"/>
      <c r="M44" s="323"/>
      <c r="N44" s="324"/>
    </row>
    <row r="45" spans="1:14">
      <c r="A45" s="318"/>
      <c r="B45" s="318"/>
      <c r="C45" s="345" t="s">
        <v>363</v>
      </c>
      <c r="D45" s="321"/>
      <c r="E45" s="346"/>
      <c r="F45" s="321"/>
      <c r="G45" s="348"/>
      <c r="H45" s="348"/>
      <c r="I45" s="321"/>
      <c r="J45" s="348"/>
      <c r="K45" s="322">
        <f t="shared" si="0"/>
        <v>0</v>
      </c>
      <c r="L45" s="483"/>
      <c r="M45" s="323"/>
      <c r="N45" s="324"/>
    </row>
    <row r="46" spans="1:14" ht="346.5">
      <c r="A46" s="349">
        <f>MAX(A$1:$A45)+1</f>
        <v>23</v>
      </c>
      <c r="B46" s="318"/>
      <c r="C46" s="334" t="s">
        <v>367</v>
      </c>
      <c r="D46" s="334" t="s">
        <v>1343</v>
      </c>
      <c r="E46" s="320" t="s">
        <v>1344</v>
      </c>
      <c r="F46" s="319" t="s">
        <v>2922</v>
      </c>
      <c r="G46" s="335" t="s">
        <v>327</v>
      </c>
      <c r="H46" s="335"/>
      <c r="I46" s="321"/>
      <c r="J46" s="335" t="s">
        <v>329</v>
      </c>
      <c r="K46" s="322">
        <f t="shared" si="0"/>
        <v>72</v>
      </c>
      <c r="L46" s="483">
        <v>22</v>
      </c>
      <c r="M46" s="323">
        <v>24</v>
      </c>
      <c r="N46" s="324">
        <v>26</v>
      </c>
    </row>
    <row r="47" spans="1:14" ht="236.25">
      <c r="A47" s="349">
        <f>MAX(A$1:$A46)+1</f>
        <v>24</v>
      </c>
      <c r="B47" s="318"/>
      <c r="C47" s="334" t="s">
        <v>368</v>
      </c>
      <c r="D47" s="334" t="s">
        <v>1345</v>
      </c>
      <c r="E47" s="320" t="s">
        <v>1346</v>
      </c>
      <c r="F47" s="319" t="s">
        <v>2923</v>
      </c>
      <c r="G47" s="335"/>
      <c r="H47" s="335" t="s">
        <v>327</v>
      </c>
      <c r="I47" s="321"/>
      <c r="J47" s="335" t="s">
        <v>329</v>
      </c>
      <c r="K47" s="322">
        <f t="shared" si="0"/>
        <v>1181</v>
      </c>
      <c r="L47" s="483">
        <v>19</v>
      </c>
      <c r="M47" s="323">
        <v>901</v>
      </c>
      <c r="N47" s="324">
        <v>261</v>
      </c>
    </row>
    <row r="48" spans="1:14">
      <c r="A48" s="318"/>
      <c r="B48" s="318"/>
      <c r="C48" s="345" t="s">
        <v>361</v>
      </c>
      <c r="D48" s="321"/>
      <c r="E48" s="346"/>
      <c r="F48" s="321"/>
      <c r="G48" s="348"/>
      <c r="H48" s="348"/>
      <c r="I48" s="321"/>
      <c r="J48" s="348"/>
      <c r="K48" s="322">
        <f t="shared" si="0"/>
        <v>0</v>
      </c>
      <c r="L48" s="483"/>
      <c r="M48" s="323"/>
      <c r="N48" s="324"/>
    </row>
    <row r="49" spans="1:14" ht="173.25">
      <c r="A49" s="560">
        <f>+A47+1</f>
        <v>25</v>
      </c>
      <c r="B49" s="561"/>
      <c r="C49" s="560" t="s">
        <v>369</v>
      </c>
      <c r="D49" s="557" t="s">
        <v>1347</v>
      </c>
      <c r="E49" s="346" t="s">
        <v>1348</v>
      </c>
      <c r="F49" s="321" t="s">
        <v>2924</v>
      </c>
      <c r="G49" s="335" t="s">
        <v>327</v>
      </c>
      <c r="H49" s="335"/>
      <c r="I49" s="351"/>
      <c r="J49" s="335" t="s">
        <v>329</v>
      </c>
      <c r="K49" s="322">
        <f t="shared" si="0"/>
        <v>144</v>
      </c>
      <c r="L49" s="483">
        <v>75</v>
      </c>
      <c r="M49" s="323">
        <v>38</v>
      </c>
      <c r="N49" s="324">
        <v>31</v>
      </c>
    </row>
    <row r="50" spans="1:14" ht="157.5">
      <c r="A50" s="560"/>
      <c r="B50" s="562"/>
      <c r="C50" s="560"/>
      <c r="D50" s="558"/>
      <c r="E50" s="320" t="s">
        <v>1349</v>
      </c>
      <c r="F50" s="321" t="s">
        <v>2925</v>
      </c>
      <c r="G50" s="335"/>
      <c r="H50" s="335" t="s">
        <v>327</v>
      </c>
      <c r="I50" s="351"/>
      <c r="J50" s="335" t="s">
        <v>329</v>
      </c>
      <c r="K50" s="322">
        <f t="shared" si="0"/>
        <v>878</v>
      </c>
      <c r="L50" s="483">
        <v>36</v>
      </c>
      <c r="M50" s="323">
        <v>436</v>
      </c>
      <c r="N50" s="324">
        <v>406</v>
      </c>
    </row>
    <row r="51" spans="1:14" ht="362.25">
      <c r="A51" s="550"/>
      <c r="B51" s="563"/>
      <c r="C51" s="550"/>
      <c r="D51" s="559"/>
      <c r="E51" s="320" t="s">
        <v>1350</v>
      </c>
      <c r="F51" s="319" t="s">
        <v>2926</v>
      </c>
      <c r="G51" s="335" t="s">
        <v>327</v>
      </c>
      <c r="H51" s="335"/>
      <c r="I51" s="351"/>
      <c r="J51" s="335" t="s">
        <v>329</v>
      </c>
      <c r="K51" s="322">
        <f t="shared" si="0"/>
        <v>128</v>
      </c>
      <c r="L51" s="483">
        <v>70</v>
      </c>
      <c r="M51" s="323">
        <v>39</v>
      </c>
      <c r="N51" s="324">
        <v>19</v>
      </c>
    </row>
    <row r="52" spans="1:14">
      <c r="A52" s="352"/>
      <c r="B52" s="353"/>
      <c r="C52" s="354" t="s">
        <v>1242</v>
      </c>
      <c r="D52" s="355"/>
      <c r="E52" s="320"/>
      <c r="F52" s="319"/>
      <c r="G52" s="335"/>
      <c r="H52" s="335"/>
      <c r="I52" s="351"/>
      <c r="J52" s="335"/>
      <c r="K52" s="322">
        <f t="shared" si="0"/>
        <v>0</v>
      </c>
      <c r="L52" s="483"/>
      <c r="M52" s="323"/>
      <c r="N52" s="324"/>
    </row>
    <row r="53" spans="1:14" ht="94.5">
      <c r="A53" s="349">
        <f>MAX(A$1:$A52)+1</f>
        <v>26</v>
      </c>
      <c r="B53" s="352" t="s">
        <v>635</v>
      </c>
      <c r="C53" s="356" t="s">
        <v>1351</v>
      </c>
      <c r="D53" s="319" t="s">
        <v>1352</v>
      </c>
      <c r="E53" s="320" t="s">
        <v>1353</v>
      </c>
      <c r="F53" s="319" t="s">
        <v>2927</v>
      </c>
      <c r="G53" s="335" t="s">
        <v>327</v>
      </c>
      <c r="H53" s="335"/>
      <c r="I53" s="351"/>
      <c r="J53" s="335" t="s">
        <v>329</v>
      </c>
      <c r="K53" s="322">
        <f t="shared" si="0"/>
        <v>53</v>
      </c>
      <c r="L53" s="483">
        <v>15</v>
      </c>
      <c r="M53" s="323">
        <v>24</v>
      </c>
      <c r="N53" s="324">
        <v>14</v>
      </c>
    </row>
    <row r="54" spans="1:14" ht="94.5">
      <c r="A54" s="349">
        <f>MAX(A$1:$A53)+1</f>
        <v>27</v>
      </c>
      <c r="B54" s="352" t="s">
        <v>1354</v>
      </c>
      <c r="C54" s="356" t="s">
        <v>1351</v>
      </c>
      <c r="D54" s="319" t="s">
        <v>1355</v>
      </c>
      <c r="E54" s="320" t="s">
        <v>1356</v>
      </c>
      <c r="F54" s="319" t="s">
        <v>2928</v>
      </c>
      <c r="G54" s="335" t="s">
        <v>327</v>
      </c>
      <c r="H54" s="335"/>
      <c r="I54" s="351"/>
      <c r="J54" s="335" t="s">
        <v>329</v>
      </c>
      <c r="K54" s="322">
        <f t="shared" si="0"/>
        <v>53</v>
      </c>
      <c r="L54" s="483">
        <v>15</v>
      </c>
      <c r="M54" s="323">
        <v>24</v>
      </c>
      <c r="N54" s="324">
        <v>14</v>
      </c>
    </row>
    <row r="55" spans="1:14" s="360" customFormat="1">
      <c r="A55" s="309" t="s">
        <v>1664</v>
      </c>
      <c r="B55" s="357"/>
      <c r="C55" s="309" t="s">
        <v>65</v>
      </c>
      <c r="D55" s="314"/>
      <c r="E55" s="358"/>
      <c r="F55" s="359"/>
      <c r="G55" s="341"/>
      <c r="H55" s="341"/>
      <c r="I55" s="359"/>
      <c r="J55" s="341"/>
      <c r="K55" s="322"/>
      <c r="L55" s="482"/>
      <c r="M55" s="342"/>
      <c r="N55" s="343"/>
    </row>
    <row r="56" spans="1:14" ht="31.5">
      <c r="A56" s="318"/>
      <c r="B56" s="334"/>
      <c r="C56" s="345" t="s">
        <v>3606</v>
      </c>
      <c r="D56" s="351"/>
      <c r="E56" s="328"/>
      <c r="F56" s="361"/>
      <c r="G56" s="348"/>
      <c r="H56" s="348"/>
      <c r="I56" s="351"/>
      <c r="J56" s="348"/>
      <c r="K56" s="322">
        <f t="shared" ref="K56:K73" si="2">SUM(L56:N56)</f>
        <v>0</v>
      </c>
      <c r="L56" s="483"/>
      <c r="M56" s="323"/>
      <c r="N56" s="324"/>
    </row>
    <row r="57" spans="1:14" ht="157.5">
      <c r="A57" s="349">
        <f>MAX(A$1:$A56)+1</f>
        <v>28</v>
      </c>
      <c r="B57" s="334"/>
      <c r="C57" s="334" t="s">
        <v>66</v>
      </c>
      <c r="D57" s="334" t="s">
        <v>1357</v>
      </c>
      <c r="E57" s="327" t="s">
        <v>1358</v>
      </c>
      <c r="F57" s="319" t="s">
        <v>2913</v>
      </c>
      <c r="G57" s="335" t="s">
        <v>327</v>
      </c>
      <c r="H57" s="335"/>
      <c r="I57" s="351"/>
      <c r="J57" s="335" t="s">
        <v>328</v>
      </c>
      <c r="K57" s="322">
        <f t="shared" si="2"/>
        <v>2</v>
      </c>
      <c r="L57" s="483">
        <v>2</v>
      </c>
      <c r="M57" s="323"/>
      <c r="N57" s="324"/>
    </row>
    <row r="58" spans="1:14" ht="126">
      <c r="A58" s="349">
        <f>MAX(A$1:$A57)+1</f>
        <v>29</v>
      </c>
      <c r="B58" s="334"/>
      <c r="C58" s="334" t="s">
        <v>370</v>
      </c>
      <c r="D58" s="334" t="s">
        <v>1359</v>
      </c>
      <c r="E58" s="327" t="s">
        <v>1360</v>
      </c>
      <c r="F58" s="319" t="s">
        <v>2929</v>
      </c>
      <c r="G58" s="335" t="s">
        <v>327</v>
      </c>
      <c r="H58" s="335"/>
      <c r="I58" s="351"/>
      <c r="J58" s="335" t="s">
        <v>328</v>
      </c>
      <c r="K58" s="322">
        <f t="shared" si="2"/>
        <v>1</v>
      </c>
      <c r="L58" s="483">
        <v>1</v>
      </c>
      <c r="M58" s="323"/>
      <c r="N58" s="324"/>
    </row>
    <row r="59" spans="1:14" ht="204.75">
      <c r="A59" s="326">
        <f>MAX(A$1:$A58)+1</f>
        <v>30</v>
      </c>
      <c r="B59" s="334"/>
      <c r="C59" s="334" t="s">
        <v>2817</v>
      </c>
      <c r="D59" s="334"/>
      <c r="E59" s="327" t="s">
        <v>2824</v>
      </c>
      <c r="F59" s="333" t="s">
        <v>2794</v>
      </c>
      <c r="G59" s="335" t="s">
        <v>327</v>
      </c>
      <c r="H59" s="335"/>
      <c r="I59" s="351"/>
      <c r="J59" s="335" t="s">
        <v>328</v>
      </c>
      <c r="K59" s="322">
        <f t="shared" si="2"/>
        <v>2</v>
      </c>
      <c r="L59" s="483">
        <v>2</v>
      </c>
      <c r="M59" s="323"/>
      <c r="N59" s="324"/>
    </row>
    <row r="60" spans="1:14" ht="189">
      <c r="A60" s="326">
        <f>MAX(A$1:$A59)+1</f>
        <v>31</v>
      </c>
      <c r="B60" s="334"/>
      <c r="C60" s="334" t="s">
        <v>2792</v>
      </c>
      <c r="D60" s="334" t="s">
        <v>1361</v>
      </c>
      <c r="E60" s="320" t="s">
        <v>2930</v>
      </c>
      <c r="F60" s="331" t="s">
        <v>2793</v>
      </c>
      <c r="G60" s="335" t="s">
        <v>327</v>
      </c>
      <c r="H60" s="335"/>
      <c r="I60" s="351"/>
      <c r="J60" s="335" t="s">
        <v>328</v>
      </c>
      <c r="K60" s="322">
        <f t="shared" si="2"/>
        <v>1</v>
      </c>
      <c r="L60" s="483"/>
      <c r="M60" s="323">
        <v>1</v>
      </c>
      <c r="N60" s="324"/>
    </row>
    <row r="61" spans="1:14" ht="189">
      <c r="A61" s="326">
        <f>MAX(A$1:$A60)+1</f>
        <v>32</v>
      </c>
      <c r="B61" s="334"/>
      <c r="C61" s="319" t="s">
        <v>2791</v>
      </c>
      <c r="D61" s="334" t="s">
        <v>1362</v>
      </c>
      <c r="E61" s="330" t="s">
        <v>1363</v>
      </c>
      <c r="F61" s="331" t="s">
        <v>3262</v>
      </c>
      <c r="G61" s="335" t="s">
        <v>327</v>
      </c>
      <c r="H61" s="335"/>
      <c r="I61" s="351"/>
      <c r="J61" s="335" t="s">
        <v>328</v>
      </c>
      <c r="K61" s="322">
        <f t="shared" si="2"/>
        <v>3</v>
      </c>
      <c r="L61" s="483">
        <v>2</v>
      </c>
      <c r="M61" s="323">
        <v>1</v>
      </c>
      <c r="N61" s="324"/>
    </row>
    <row r="62" spans="1:14" ht="141.75">
      <c r="A62" s="326">
        <f>MAX(A$1:$A61)+1</f>
        <v>33</v>
      </c>
      <c r="B62" s="334"/>
      <c r="C62" s="334" t="s">
        <v>46</v>
      </c>
      <c r="D62" s="334" t="s">
        <v>1364</v>
      </c>
      <c r="E62" s="327" t="s">
        <v>1365</v>
      </c>
      <c r="F62" s="333" t="s">
        <v>2914</v>
      </c>
      <c r="G62" s="335" t="s">
        <v>327</v>
      </c>
      <c r="H62" s="335"/>
      <c r="I62" s="351"/>
      <c r="J62" s="335" t="s">
        <v>329</v>
      </c>
      <c r="K62" s="322">
        <f t="shared" si="2"/>
        <v>2</v>
      </c>
      <c r="L62" s="483">
        <v>2</v>
      </c>
      <c r="M62" s="323"/>
      <c r="N62" s="324"/>
    </row>
    <row r="63" spans="1:14" s="325" customFormat="1" ht="63">
      <c r="A63" s="349">
        <f>MAX(A$1:$A62)+1</f>
        <v>34</v>
      </c>
      <c r="B63" s="319"/>
      <c r="C63" s="319" t="s">
        <v>371</v>
      </c>
      <c r="D63" s="361"/>
      <c r="E63" s="320" t="s">
        <v>1366</v>
      </c>
      <c r="F63" s="333" t="s">
        <v>2931</v>
      </c>
      <c r="G63" s="318" t="s">
        <v>327</v>
      </c>
      <c r="H63" s="318"/>
      <c r="I63" s="361"/>
      <c r="J63" s="318" t="s">
        <v>329</v>
      </c>
      <c r="K63" s="322">
        <f t="shared" si="2"/>
        <v>3</v>
      </c>
      <c r="L63" s="483">
        <v>1</v>
      </c>
      <c r="M63" s="323">
        <v>2</v>
      </c>
      <c r="N63" s="324"/>
    </row>
    <row r="64" spans="1:14" ht="252">
      <c r="A64" s="349">
        <f>MAX(A$1:$A63)+1</f>
        <v>35</v>
      </c>
      <c r="B64" s="334"/>
      <c r="C64" s="334" t="s">
        <v>372</v>
      </c>
      <c r="D64" s="334" t="s">
        <v>1367</v>
      </c>
      <c r="E64" s="320" t="s">
        <v>1368</v>
      </c>
      <c r="F64" s="333" t="s">
        <v>2932</v>
      </c>
      <c r="G64" s="335" t="s">
        <v>327</v>
      </c>
      <c r="H64" s="335"/>
      <c r="I64" s="351"/>
      <c r="J64" s="335" t="s">
        <v>329</v>
      </c>
      <c r="K64" s="322">
        <f t="shared" si="2"/>
        <v>4</v>
      </c>
      <c r="L64" s="483">
        <v>1</v>
      </c>
      <c r="M64" s="323">
        <v>3</v>
      </c>
      <c r="N64" s="324"/>
    </row>
    <row r="65" spans="1:14" ht="78.75">
      <c r="A65" s="318"/>
      <c r="B65" s="334"/>
      <c r="C65" s="345" t="s">
        <v>3607</v>
      </c>
      <c r="D65" s="351"/>
      <c r="E65" s="328"/>
      <c r="F65" s="361"/>
      <c r="G65" s="348"/>
      <c r="H65" s="348"/>
      <c r="I65" s="351"/>
      <c r="J65" s="348"/>
      <c r="K65" s="322">
        <f t="shared" si="2"/>
        <v>0</v>
      </c>
      <c r="L65" s="483"/>
      <c r="M65" s="323"/>
      <c r="N65" s="324"/>
    </row>
    <row r="66" spans="1:14" ht="189">
      <c r="A66" s="326">
        <f>MAX(A$1:$A65)+1</f>
        <v>36</v>
      </c>
      <c r="B66" s="334"/>
      <c r="C66" s="334" t="s">
        <v>2792</v>
      </c>
      <c r="D66" s="334" t="s">
        <v>1369</v>
      </c>
      <c r="E66" s="320" t="s">
        <v>2933</v>
      </c>
      <c r="F66" s="337" t="s">
        <v>2793</v>
      </c>
      <c r="G66" s="335" t="s">
        <v>327</v>
      </c>
      <c r="H66" s="335"/>
      <c r="I66" s="351"/>
      <c r="J66" s="335" t="s">
        <v>328</v>
      </c>
      <c r="K66" s="322">
        <f t="shared" si="2"/>
        <v>2</v>
      </c>
      <c r="L66" s="483"/>
      <c r="M66" s="323">
        <v>2</v>
      </c>
      <c r="N66" s="324"/>
    </row>
    <row r="67" spans="1:14" ht="141.75">
      <c r="A67" s="326">
        <f>MAX(A$1:$A66)+1</f>
        <v>37</v>
      </c>
      <c r="B67" s="334"/>
      <c r="C67" s="334" t="s">
        <v>46</v>
      </c>
      <c r="D67" s="334" t="s">
        <v>1364</v>
      </c>
      <c r="E67" s="327" t="s">
        <v>1370</v>
      </c>
      <c r="F67" s="333" t="s">
        <v>2914</v>
      </c>
      <c r="G67" s="335" t="s">
        <v>327</v>
      </c>
      <c r="H67" s="335"/>
      <c r="I67" s="351"/>
      <c r="J67" s="335" t="s">
        <v>329</v>
      </c>
      <c r="K67" s="322">
        <f t="shared" si="2"/>
        <v>1</v>
      </c>
      <c r="L67" s="483"/>
      <c r="M67" s="323">
        <v>1</v>
      </c>
      <c r="N67" s="324"/>
    </row>
    <row r="68" spans="1:14" ht="78.75">
      <c r="A68" s="349">
        <f>MAX(A$1:$A67)+1</f>
        <v>38</v>
      </c>
      <c r="B68" s="334"/>
      <c r="C68" s="334" t="s">
        <v>371</v>
      </c>
      <c r="D68" s="351"/>
      <c r="E68" s="320" t="s">
        <v>2934</v>
      </c>
      <c r="F68" s="333" t="s">
        <v>2934</v>
      </c>
      <c r="G68" s="335" t="s">
        <v>327</v>
      </c>
      <c r="H68" s="335"/>
      <c r="I68" s="351"/>
      <c r="J68" s="335" t="s">
        <v>329</v>
      </c>
      <c r="K68" s="322">
        <f t="shared" si="2"/>
        <v>14</v>
      </c>
      <c r="L68" s="483"/>
      <c r="M68" s="323">
        <v>8</v>
      </c>
      <c r="N68" s="324">
        <v>6</v>
      </c>
    </row>
    <row r="69" spans="1:14" ht="252">
      <c r="A69" s="349">
        <f>MAX(A$1:$A68)+1</f>
        <v>39</v>
      </c>
      <c r="B69" s="334"/>
      <c r="C69" s="334" t="s">
        <v>372</v>
      </c>
      <c r="D69" s="334" t="s">
        <v>1367</v>
      </c>
      <c r="E69" s="320" t="s">
        <v>1371</v>
      </c>
      <c r="F69" s="333" t="s">
        <v>2935</v>
      </c>
      <c r="G69" s="335" t="s">
        <v>327</v>
      </c>
      <c r="H69" s="335"/>
      <c r="I69" s="351"/>
      <c r="J69" s="335" t="s">
        <v>329</v>
      </c>
      <c r="K69" s="322">
        <f t="shared" si="2"/>
        <v>1</v>
      </c>
      <c r="L69" s="483"/>
      <c r="M69" s="323">
        <v>1</v>
      </c>
      <c r="N69" s="324"/>
    </row>
    <row r="70" spans="1:14" ht="94.5">
      <c r="A70" s="349">
        <f>MAX(A$1:$A69)+1</f>
        <v>40</v>
      </c>
      <c r="B70" s="334"/>
      <c r="C70" s="334" t="s">
        <v>67</v>
      </c>
      <c r="D70" s="334" t="s">
        <v>1372</v>
      </c>
      <c r="E70" s="320" t="s">
        <v>1373</v>
      </c>
      <c r="F70" s="333" t="s">
        <v>2936</v>
      </c>
      <c r="G70" s="335"/>
      <c r="H70" s="335" t="s">
        <v>327</v>
      </c>
      <c r="I70" s="351"/>
      <c r="J70" s="335" t="s">
        <v>329</v>
      </c>
      <c r="K70" s="322">
        <f t="shared" si="2"/>
        <v>107</v>
      </c>
      <c r="L70" s="483"/>
      <c r="M70" s="323">
        <v>107</v>
      </c>
      <c r="N70" s="324"/>
    </row>
    <row r="71" spans="1:14" ht="204.75">
      <c r="A71" s="326">
        <f>MAX(A$1:$A70)+1</f>
        <v>41</v>
      </c>
      <c r="B71" s="334"/>
      <c r="C71" s="319" t="s">
        <v>2791</v>
      </c>
      <c r="D71" s="334" t="s">
        <v>1362</v>
      </c>
      <c r="E71" s="330" t="s">
        <v>1374</v>
      </c>
      <c r="F71" s="331" t="s">
        <v>3263</v>
      </c>
      <c r="G71" s="335" t="s">
        <v>327</v>
      </c>
      <c r="H71" s="335"/>
      <c r="I71" s="351"/>
      <c r="J71" s="335" t="s">
        <v>329</v>
      </c>
      <c r="K71" s="322">
        <f t="shared" si="2"/>
        <v>3</v>
      </c>
      <c r="L71" s="483"/>
      <c r="M71" s="323">
        <v>1</v>
      </c>
      <c r="N71" s="324">
        <v>2</v>
      </c>
    </row>
    <row r="72" spans="1:14" ht="31.5">
      <c r="A72" s="349">
        <f>MAX(A$1:$A71)+1</f>
        <v>42</v>
      </c>
      <c r="B72" s="334"/>
      <c r="C72" s="334" t="s">
        <v>821</v>
      </c>
      <c r="D72" s="334" t="s">
        <v>1376</v>
      </c>
      <c r="E72" s="320" t="s">
        <v>822</v>
      </c>
      <c r="F72" s="319" t="s">
        <v>822</v>
      </c>
      <c r="G72" s="318" t="s">
        <v>327</v>
      </c>
      <c r="H72" s="318" t="s">
        <v>327</v>
      </c>
      <c r="I72" s="351"/>
      <c r="J72" s="335" t="s">
        <v>329</v>
      </c>
      <c r="K72" s="322">
        <f t="shared" si="2"/>
        <v>1</v>
      </c>
      <c r="L72" s="483"/>
      <c r="M72" s="323">
        <v>1</v>
      </c>
      <c r="N72" s="324"/>
    </row>
    <row r="73" spans="1:14" ht="47.25">
      <c r="A73" s="349">
        <f>MAX(A$1:$A72)+1</f>
        <v>43</v>
      </c>
      <c r="B73" s="334"/>
      <c r="C73" s="334" t="s">
        <v>69</v>
      </c>
      <c r="D73" s="334" t="s">
        <v>1377</v>
      </c>
      <c r="E73" s="320" t="s">
        <v>819</v>
      </c>
      <c r="F73" s="319" t="s">
        <v>2937</v>
      </c>
      <c r="G73" s="335" t="s">
        <v>327</v>
      </c>
      <c r="H73" s="335"/>
      <c r="I73" s="351"/>
      <c r="J73" s="335" t="s">
        <v>329</v>
      </c>
      <c r="K73" s="322">
        <f t="shared" si="2"/>
        <v>1</v>
      </c>
      <c r="L73" s="483"/>
      <c r="M73" s="323"/>
      <c r="N73" s="324">
        <v>1</v>
      </c>
    </row>
    <row r="74" spans="1:14" s="360" customFormat="1">
      <c r="A74" s="309" t="s">
        <v>2808</v>
      </c>
      <c r="B74" s="357"/>
      <c r="C74" s="309" t="s">
        <v>373</v>
      </c>
      <c r="D74" s="314"/>
      <c r="E74" s="358"/>
      <c r="F74" s="359"/>
      <c r="G74" s="341"/>
      <c r="H74" s="341"/>
      <c r="I74" s="359"/>
      <c r="J74" s="341"/>
      <c r="K74" s="322"/>
      <c r="L74" s="482"/>
      <c r="M74" s="342"/>
      <c r="N74" s="343"/>
    </row>
    <row r="75" spans="1:14">
      <c r="A75" s="318"/>
      <c r="B75" s="334"/>
      <c r="C75" s="345" t="s">
        <v>72</v>
      </c>
      <c r="D75" s="351"/>
      <c r="E75" s="328"/>
      <c r="F75" s="361"/>
      <c r="G75" s="348"/>
      <c r="H75" s="348"/>
      <c r="I75" s="351"/>
      <c r="J75" s="348"/>
      <c r="K75" s="322">
        <f t="shared" ref="K75:K96" si="3">SUM(L75:N75)</f>
        <v>0</v>
      </c>
      <c r="L75" s="483"/>
      <c r="M75" s="323"/>
      <c r="N75" s="324"/>
    </row>
    <row r="76" spans="1:14">
      <c r="A76" s="318"/>
      <c r="B76" s="334"/>
      <c r="C76" s="345" t="s">
        <v>374</v>
      </c>
      <c r="D76" s="351"/>
      <c r="E76" s="328"/>
      <c r="F76" s="361"/>
      <c r="G76" s="348"/>
      <c r="H76" s="348"/>
      <c r="I76" s="351"/>
      <c r="J76" s="348"/>
      <c r="K76" s="322">
        <f t="shared" si="3"/>
        <v>0</v>
      </c>
      <c r="L76" s="483"/>
      <c r="M76" s="323"/>
      <c r="N76" s="324"/>
    </row>
    <row r="77" spans="1:14" ht="126">
      <c r="A77" s="349">
        <f>MAX(A$1:$A76)+1</f>
        <v>44</v>
      </c>
      <c r="B77" s="334"/>
      <c r="C77" s="334" t="s">
        <v>1378</v>
      </c>
      <c r="D77" s="334" t="s">
        <v>1379</v>
      </c>
      <c r="E77" s="320" t="s">
        <v>1380</v>
      </c>
      <c r="F77" s="319" t="s">
        <v>2938</v>
      </c>
      <c r="G77" s="335" t="s">
        <v>327</v>
      </c>
      <c r="H77" s="335"/>
      <c r="I77" s="351"/>
      <c r="J77" s="335" t="s">
        <v>329</v>
      </c>
      <c r="K77" s="322">
        <f t="shared" si="3"/>
        <v>19</v>
      </c>
      <c r="L77" s="483">
        <v>2</v>
      </c>
      <c r="M77" s="323">
        <v>1</v>
      </c>
      <c r="N77" s="324">
        <v>16</v>
      </c>
    </row>
    <row r="78" spans="1:14">
      <c r="A78" s="318"/>
      <c r="B78" s="334"/>
      <c r="C78" s="345" t="s">
        <v>375</v>
      </c>
      <c r="D78" s="351"/>
      <c r="E78" s="328"/>
      <c r="F78" s="361"/>
      <c r="G78" s="348"/>
      <c r="H78" s="348"/>
      <c r="I78" s="351"/>
      <c r="J78" s="335"/>
      <c r="K78" s="322">
        <f t="shared" si="3"/>
        <v>0</v>
      </c>
      <c r="L78" s="483"/>
      <c r="M78" s="323"/>
      <c r="N78" s="324"/>
    </row>
    <row r="79" spans="1:14" ht="173.25">
      <c r="A79" s="349">
        <f>MAX(A$1:$A78)+1</f>
        <v>45</v>
      </c>
      <c r="B79" s="334"/>
      <c r="C79" s="334" t="s">
        <v>1381</v>
      </c>
      <c r="D79" s="334" t="s">
        <v>1382</v>
      </c>
      <c r="E79" s="320" t="s">
        <v>1383</v>
      </c>
      <c r="F79" s="319" t="s">
        <v>2939</v>
      </c>
      <c r="G79" s="335" t="s">
        <v>327</v>
      </c>
      <c r="H79" s="335" t="s">
        <v>327</v>
      </c>
      <c r="I79" s="351"/>
      <c r="J79" s="335" t="s">
        <v>329</v>
      </c>
      <c r="K79" s="322">
        <f t="shared" si="3"/>
        <v>104</v>
      </c>
      <c r="L79" s="483">
        <v>2</v>
      </c>
      <c r="M79" s="323">
        <v>17</v>
      </c>
      <c r="N79" s="324">
        <v>85</v>
      </c>
    </row>
    <row r="80" spans="1:14">
      <c r="A80" s="318"/>
      <c r="B80" s="334"/>
      <c r="C80" s="345" t="s">
        <v>376</v>
      </c>
      <c r="D80" s="351"/>
      <c r="E80" s="328"/>
      <c r="F80" s="361"/>
      <c r="G80" s="348"/>
      <c r="H80" s="348"/>
      <c r="I80" s="351"/>
      <c r="J80" s="348"/>
      <c r="K80" s="322">
        <f t="shared" si="3"/>
        <v>0</v>
      </c>
      <c r="L80" s="483"/>
      <c r="M80" s="323"/>
      <c r="N80" s="324"/>
    </row>
    <row r="81" spans="1:14" ht="157.5">
      <c r="A81" s="349">
        <f>MAX(A$1:$A80)+1</f>
        <v>46</v>
      </c>
      <c r="B81" s="334"/>
      <c r="C81" s="334" t="s">
        <v>1384</v>
      </c>
      <c r="D81" s="334" t="s">
        <v>1385</v>
      </c>
      <c r="E81" s="320" t="s">
        <v>1386</v>
      </c>
      <c r="F81" s="319" t="s">
        <v>2940</v>
      </c>
      <c r="G81" s="335" t="s">
        <v>327</v>
      </c>
      <c r="H81" s="335" t="s">
        <v>327</v>
      </c>
      <c r="I81" s="351"/>
      <c r="J81" s="335" t="s">
        <v>329</v>
      </c>
      <c r="K81" s="322">
        <f t="shared" si="3"/>
        <v>104</v>
      </c>
      <c r="L81" s="483">
        <v>2</v>
      </c>
      <c r="M81" s="323">
        <v>17</v>
      </c>
      <c r="N81" s="324">
        <v>85</v>
      </c>
    </row>
    <row r="82" spans="1:14">
      <c r="A82" s="318"/>
      <c r="B82" s="334"/>
      <c r="C82" s="345" t="s">
        <v>377</v>
      </c>
      <c r="D82" s="351"/>
      <c r="E82" s="328"/>
      <c r="F82" s="361"/>
      <c r="G82" s="348"/>
      <c r="H82" s="348"/>
      <c r="I82" s="351"/>
      <c r="J82" s="348"/>
      <c r="K82" s="322">
        <f t="shared" si="3"/>
        <v>0</v>
      </c>
      <c r="L82" s="483"/>
      <c r="M82" s="323"/>
      <c r="N82" s="324"/>
    </row>
    <row r="83" spans="1:14" ht="110.25">
      <c r="A83" s="349">
        <f>MAX(A$1:$A82)+1</f>
        <v>47</v>
      </c>
      <c r="B83" s="334"/>
      <c r="C83" s="334" t="s">
        <v>378</v>
      </c>
      <c r="D83" s="334" t="s">
        <v>1387</v>
      </c>
      <c r="E83" s="320" t="s">
        <v>1388</v>
      </c>
      <c r="F83" s="319" t="s">
        <v>2941</v>
      </c>
      <c r="G83" s="335" t="s">
        <v>327</v>
      </c>
      <c r="H83" s="335" t="s">
        <v>327</v>
      </c>
      <c r="I83" s="351"/>
      <c r="J83" s="335" t="s">
        <v>329</v>
      </c>
      <c r="K83" s="322">
        <f t="shared" si="3"/>
        <v>28</v>
      </c>
      <c r="L83" s="483">
        <v>2</v>
      </c>
      <c r="M83" s="323">
        <v>3</v>
      </c>
      <c r="N83" s="324">
        <v>23</v>
      </c>
    </row>
    <row r="84" spans="1:14">
      <c r="A84" s="318"/>
      <c r="B84" s="334"/>
      <c r="C84" s="345" t="s">
        <v>1335</v>
      </c>
      <c r="D84" s="351"/>
      <c r="E84" s="328"/>
      <c r="F84" s="361"/>
      <c r="G84" s="335"/>
      <c r="H84" s="335"/>
      <c r="I84" s="351"/>
      <c r="J84" s="335"/>
      <c r="K84" s="322">
        <f t="shared" si="3"/>
        <v>0</v>
      </c>
      <c r="L84" s="483"/>
      <c r="M84" s="323"/>
      <c r="N84" s="324"/>
    </row>
    <row r="85" spans="1:14">
      <c r="A85" s="318"/>
      <c r="B85" s="334"/>
      <c r="C85" s="345" t="s">
        <v>1389</v>
      </c>
      <c r="D85" s="351"/>
      <c r="E85" s="328"/>
      <c r="F85" s="361"/>
      <c r="G85" s="335"/>
      <c r="H85" s="335"/>
      <c r="I85" s="351"/>
      <c r="J85" s="335"/>
      <c r="K85" s="322">
        <f t="shared" si="3"/>
        <v>0</v>
      </c>
      <c r="L85" s="483"/>
      <c r="M85" s="323"/>
      <c r="N85" s="324"/>
    </row>
    <row r="86" spans="1:14" ht="110.25">
      <c r="A86" s="349">
        <f>MAX(A$1:$A85)+1</f>
        <v>48</v>
      </c>
      <c r="B86" s="334"/>
      <c r="C86" s="334" t="s">
        <v>1390</v>
      </c>
      <c r="D86" s="334" t="s">
        <v>1391</v>
      </c>
      <c r="E86" s="320" t="s">
        <v>1392</v>
      </c>
      <c r="F86" s="319" t="s">
        <v>2942</v>
      </c>
      <c r="G86" s="335" t="s">
        <v>327</v>
      </c>
      <c r="H86" s="335"/>
      <c r="I86" s="351"/>
      <c r="J86" s="335" t="s">
        <v>329</v>
      </c>
      <c r="K86" s="322">
        <f t="shared" si="3"/>
        <v>14</v>
      </c>
      <c r="L86" s="483">
        <v>3</v>
      </c>
      <c r="M86" s="323">
        <v>9</v>
      </c>
      <c r="N86" s="324">
        <v>2</v>
      </c>
    </row>
    <row r="87" spans="1:14">
      <c r="A87" s="318"/>
      <c r="B87" s="334"/>
      <c r="C87" s="345" t="s">
        <v>1393</v>
      </c>
      <c r="D87" s="351"/>
      <c r="E87" s="328"/>
      <c r="F87" s="319"/>
      <c r="G87" s="335"/>
      <c r="H87" s="335"/>
      <c r="I87" s="351"/>
      <c r="J87" s="335"/>
      <c r="K87" s="322">
        <f t="shared" si="3"/>
        <v>0</v>
      </c>
      <c r="L87" s="483"/>
      <c r="M87" s="323"/>
      <c r="N87" s="324"/>
    </row>
    <row r="88" spans="1:14" ht="94.5">
      <c r="A88" s="349">
        <f>MAX(A$1:$A87)+1</f>
        <v>49</v>
      </c>
      <c r="B88" s="334"/>
      <c r="C88" s="334" t="s">
        <v>1394</v>
      </c>
      <c r="D88" s="334" t="s">
        <v>1395</v>
      </c>
      <c r="E88" s="320" t="s">
        <v>1396</v>
      </c>
      <c r="F88" s="319" t="s">
        <v>2943</v>
      </c>
      <c r="G88" s="335" t="s">
        <v>327</v>
      </c>
      <c r="H88" s="335"/>
      <c r="I88" s="351"/>
      <c r="J88" s="335" t="s">
        <v>329</v>
      </c>
      <c r="K88" s="322">
        <f t="shared" si="3"/>
        <v>14</v>
      </c>
      <c r="L88" s="483">
        <v>3</v>
      </c>
      <c r="M88" s="323">
        <v>9</v>
      </c>
      <c r="N88" s="324">
        <v>2</v>
      </c>
    </row>
    <row r="89" spans="1:14">
      <c r="A89" s="318"/>
      <c r="B89" s="334"/>
      <c r="C89" s="345" t="s">
        <v>1397</v>
      </c>
      <c r="D89" s="351"/>
      <c r="E89" s="328"/>
      <c r="F89" s="319"/>
      <c r="G89" s="335"/>
      <c r="H89" s="335"/>
      <c r="I89" s="351"/>
      <c r="J89" s="335"/>
      <c r="K89" s="322">
        <f t="shared" si="3"/>
        <v>0</v>
      </c>
      <c r="L89" s="483"/>
      <c r="M89" s="323"/>
      <c r="N89" s="324"/>
    </row>
    <row r="90" spans="1:14" ht="94.5">
      <c r="A90" s="349">
        <f>MAX(A$1:$A89)+1</f>
        <v>50</v>
      </c>
      <c r="B90" s="334"/>
      <c r="C90" s="334" t="s">
        <v>1398</v>
      </c>
      <c r="D90" s="334" t="s">
        <v>1399</v>
      </c>
      <c r="E90" s="320" t="s">
        <v>1400</v>
      </c>
      <c r="F90" s="319" t="s">
        <v>2944</v>
      </c>
      <c r="G90" s="335" t="s">
        <v>327</v>
      </c>
      <c r="H90" s="335"/>
      <c r="I90" s="351"/>
      <c r="J90" s="335" t="s">
        <v>329</v>
      </c>
      <c r="K90" s="322">
        <f t="shared" si="3"/>
        <v>14</v>
      </c>
      <c r="L90" s="483">
        <v>3</v>
      </c>
      <c r="M90" s="323">
        <v>9</v>
      </c>
      <c r="N90" s="324">
        <v>2</v>
      </c>
    </row>
    <row r="91" spans="1:14">
      <c r="A91" s="318"/>
      <c r="B91" s="334"/>
      <c r="C91" s="345" t="s">
        <v>1401</v>
      </c>
      <c r="D91" s="351"/>
      <c r="E91" s="328"/>
      <c r="F91" s="319"/>
      <c r="G91" s="362"/>
      <c r="H91" s="335"/>
      <c r="I91" s="351"/>
      <c r="J91" s="335"/>
      <c r="K91" s="322">
        <f t="shared" si="3"/>
        <v>0</v>
      </c>
      <c r="L91" s="483"/>
      <c r="M91" s="323"/>
      <c r="N91" s="324"/>
    </row>
    <row r="92" spans="1:14" ht="110.25">
      <c r="A92" s="349">
        <f>MAX(A$1:$A91)+1</f>
        <v>51</v>
      </c>
      <c r="B92" s="334"/>
      <c r="C92" s="334" t="s">
        <v>1402</v>
      </c>
      <c r="D92" s="334" t="s">
        <v>1403</v>
      </c>
      <c r="E92" s="320" t="s">
        <v>1404</v>
      </c>
      <c r="F92" s="319" t="s">
        <v>2945</v>
      </c>
      <c r="G92" s="335" t="s">
        <v>327</v>
      </c>
      <c r="H92" s="335"/>
      <c r="I92" s="351"/>
      <c r="J92" s="335" t="s">
        <v>329</v>
      </c>
      <c r="K92" s="322">
        <f t="shared" si="3"/>
        <v>14</v>
      </c>
      <c r="L92" s="483">
        <v>3</v>
      </c>
      <c r="M92" s="323">
        <v>9</v>
      </c>
      <c r="N92" s="324">
        <v>2</v>
      </c>
    </row>
    <row r="93" spans="1:14" ht="31.5">
      <c r="A93" s="318"/>
      <c r="B93" s="334"/>
      <c r="C93" s="345" t="s">
        <v>1405</v>
      </c>
      <c r="D93" s="351"/>
      <c r="E93" s="328"/>
      <c r="F93" s="319"/>
      <c r="G93" s="362"/>
      <c r="H93" s="335"/>
      <c r="I93" s="351"/>
      <c r="J93" s="335"/>
      <c r="K93" s="322">
        <f t="shared" si="3"/>
        <v>0</v>
      </c>
      <c r="L93" s="483"/>
      <c r="M93" s="323"/>
      <c r="N93" s="324"/>
    </row>
    <row r="94" spans="1:14" ht="94.5">
      <c r="A94" s="349">
        <f>MAX(A$1:$A93)+1</f>
        <v>52</v>
      </c>
      <c r="B94" s="334"/>
      <c r="C94" s="334" t="s">
        <v>1406</v>
      </c>
      <c r="D94" s="334" t="s">
        <v>1407</v>
      </c>
      <c r="E94" s="320" t="s">
        <v>1408</v>
      </c>
      <c r="F94" s="319" t="s">
        <v>2946</v>
      </c>
      <c r="G94" s="335" t="s">
        <v>327</v>
      </c>
      <c r="H94" s="335"/>
      <c r="I94" s="351"/>
      <c r="J94" s="335" t="s">
        <v>329</v>
      </c>
      <c r="K94" s="322">
        <f t="shared" si="3"/>
        <v>14</v>
      </c>
      <c r="L94" s="483">
        <v>3</v>
      </c>
      <c r="M94" s="323">
        <v>9</v>
      </c>
      <c r="N94" s="324">
        <v>2</v>
      </c>
    </row>
    <row r="95" spans="1:14">
      <c r="A95" s="318"/>
      <c r="B95" s="334"/>
      <c r="C95" s="345" t="s">
        <v>1409</v>
      </c>
      <c r="D95" s="351"/>
      <c r="E95" s="328"/>
      <c r="F95" s="319"/>
      <c r="G95" s="362"/>
      <c r="H95" s="335"/>
      <c r="I95" s="351"/>
      <c r="J95" s="335"/>
      <c r="K95" s="322">
        <f t="shared" si="3"/>
        <v>0</v>
      </c>
      <c r="L95" s="483"/>
      <c r="M95" s="323"/>
      <c r="N95" s="324"/>
    </row>
    <row r="96" spans="1:14" ht="110.25">
      <c r="A96" s="349">
        <f>MAX(A$1:$A95)+1</f>
        <v>53</v>
      </c>
      <c r="B96" s="334"/>
      <c r="C96" s="334" t="s">
        <v>1410</v>
      </c>
      <c r="D96" s="334" t="s">
        <v>1411</v>
      </c>
      <c r="E96" s="320" t="s">
        <v>1412</v>
      </c>
      <c r="F96" s="319" t="s">
        <v>2947</v>
      </c>
      <c r="G96" s="335" t="s">
        <v>327</v>
      </c>
      <c r="H96" s="335"/>
      <c r="I96" s="351"/>
      <c r="J96" s="335" t="s">
        <v>329</v>
      </c>
      <c r="K96" s="322">
        <f t="shared" si="3"/>
        <v>14</v>
      </c>
      <c r="L96" s="483">
        <v>3</v>
      </c>
      <c r="M96" s="323">
        <v>9</v>
      </c>
      <c r="N96" s="324">
        <v>2</v>
      </c>
    </row>
    <row r="97" spans="1:14" s="360" customFormat="1" ht="31.5">
      <c r="A97" s="309" t="s">
        <v>2809</v>
      </c>
      <c r="B97" s="357"/>
      <c r="C97" s="309" t="s">
        <v>379</v>
      </c>
      <c r="D97" s="314"/>
      <c r="E97" s="358"/>
      <c r="F97" s="319"/>
      <c r="G97" s="341"/>
      <c r="H97" s="341"/>
      <c r="I97" s="359"/>
      <c r="J97" s="341"/>
      <c r="K97" s="322"/>
      <c r="L97" s="482"/>
      <c r="M97" s="342"/>
      <c r="N97" s="343"/>
    </row>
    <row r="98" spans="1:14">
      <c r="A98" s="318"/>
      <c r="B98" s="334"/>
      <c r="C98" s="345" t="s">
        <v>245</v>
      </c>
      <c r="D98" s="351"/>
      <c r="E98" s="328"/>
      <c r="F98" s="361"/>
      <c r="G98" s="348"/>
      <c r="H98" s="348"/>
      <c r="I98" s="351"/>
      <c r="J98" s="348"/>
      <c r="K98" s="322">
        <f>SUM(L98:N98)</f>
        <v>0</v>
      </c>
      <c r="L98" s="483"/>
      <c r="M98" s="323"/>
      <c r="N98" s="324"/>
    </row>
    <row r="99" spans="1:14" ht="31.5">
      <c r="A99" s="318"/>
      <c r="B99" s="334"/>
      <c r="C99" s="345" t="s">
        <v>380</v>
      </c>
      <c r="D99" s="351"/>
      <c r="E99" s="328"/>
      <c r="F99" s="361"/>
      <c r="G99" s="348"/>
      <c r="H99" s="348"/>
      <c r="I99" s="351"/>
      <c r="J99" s="348"/>
      <c r="K99" s="322">
        <f>SUM(L99:N99)</f>
        <v>0</v>
      </c>
      <c r="L99" s="483"/>
      <c r="M99" s="323"/>
      <c r="N99" s="324"/>
    </row>
    <row r="100" spans="1:14" ht="110.25">
      <c r="A100" s="349">
        <f>MAX(A$1:$A99)+1</f>
        <v>54</v>
      </c>
      <c r="B100" s="334"/>
      <c r="C100" s="334" t="s">
        <v>381</v>
      </c>
      <c r="D100" s="334" t="s">
        <v>1413</v>
      </c>
      <c r="E100" s="327" t="s">
        <v>1414</v>
      </c>
      <c r="F100" s="333" t="s">
        <v>3608</v>
      </c>
      <c r="G100" s="335"/>
      <c r="H100" s="335" t="s">
        <v>327</v>
      </c>
      <c r="I100" s="351"/>
      <c r="J100" s="335" t="s">
        <v>341</v>
      </c>
      <c r="K100" s="322">
        <f>SUM(L100:N100)</f>
        <v>80</v>
      </c>
      <c r="L100" s="483">
        <v>4</v>
      </c>
      <c r="M100" s="323">
        <v>74</v>
      </c>
      <c r="N100" s="324">
        <v>2</v>
      </c>
    </row>
    <row r="101" spans="1:14" s="360" customFormat="1">
      <c r="A101" s="309" t="s">
        <v>2810</v>
      </c>
      <c r="B101" s="357"/>
      <c r="C101" s="309" t="s">
        <v>78</v>
      </c>
      <c r="D101" s="314"/>
      <c r="E101" s="358"/>
      <c r="F101" s="359"/>
      <c r="G101" s="341"/>
      <c r="H101" s="341"/>
      <c r="I101" s="359"/>
      <c r="J101" s="341"/>
      <c r="K101" s="322"/>
      <c r="L101" s="482"/>
      <c r="M101" s="342"/>
      <c r="N101" s="343"/>
    </row>
    <row r="102" spans="1:14">
      <c r="A102" s="318"/>
      <c r="B102" s="334"/>
      <c r="C102" s="345" t="s">
        <v>37</v>
      </c>
      <c r="D102" s="351"/>
      <c r="E102" s="328"/>
      <c r="F102" s="361"/>
      <c r="G102" s="348"/>
      <c r="H102" s="348"/>
      <c r="I102" s="351"/>
      <c r="J102" s="348"/>
      <c r="K102" s="322">
        <f t="shared" ref="K102:K135" si="4">SUM(L102:N102)</f>
        <v>0</v>
      </c>
      <c r="L102" s="483"/>
      <c r="M102" s="323"/>
      <c r="N102" s="324"/>
    </row>
    <row r="103" spans="1:14" ht="283.5">
      <c r="A103" s="349">
        <f>MAX(A$1:$A102)+1</f>
        <v>55</v>
      </c>
      <c r="B103" s="334"/>
      <c r="C103" s="334" t="s">
        <v>382</v>
      </c>
      <c r="D103" s="334" t="s">
        <v>1415</v>
      </c>
      <c r="E103" s="320" t="s">
        <v>1416</v>
      </c>
      <c r="F103" s="319" t="s">
        <v>2948</v>
      </c>
      <c r="G103" s="335" t="s">
        <v>327</v>
      </c>
      <c r="H103" s="335" t="s">
        <v>327</v>
      </c>
      <c r="I103" s="351"/>
      <c r="J103" s="335" t="s">
        <v>331</v>
      </c>
      <c r="K103" s="322">
        <f t="shared" si="4"/>
        <v>39</v>
      </c>
      <c r="L103" s="483">
        <v>2</v>
      </c>
      <c r="M103" s="323">
        <v>29</v>
      </c>
      <c r="N103" s="324">
        <v>8</v>
      </c>
    </row>
    <row r="104" spans="1:14" ht="110.25">
      <c r="A104" s="349">
        <f>MAX(A$1:$A103)+1</f>
        <v>56</v>
      </c>
      <c r="B104" s="334"/>
      <c r="C104" s="334" t="s">
        <v>85</v>
      </c>
      <c r="D104" s="334" t="s">
        <v>1417</v>
      </c>
      <c r="E104" s="320" t="s">
        <v>1418</v>
      </c>
      <c r="F104" s="319" t="s">
        <v>2949</v>
      </c>
      <c r="G104" s="335" t="s">
        <v>327</v>
      </c>
      <c r="H104" s="335" t="s">
        <v>327</v>
      </c>
      <c r="I104" s="351"/>
      <c r="J104" s="335" t="s">
        <v>331</v>
      </c>
      <c r="K104" s="322">
        <f t="shared" si="4"/>
        <v>47</v>
      </c>
      <c r="L104" s="483">
        <v>2</v>
      </c>
      <c r="M104" s="323">
        <v>37</v>
      </c>
      <c r="N104" s="324">
        <v>8</v>
      </c>
    </row>
    <row r="105" spans="1:14" ht="78.75">
      <c r="A105" s="349">
        <f>MAX(A$1:$A104)+1</f>
        <v>57</v>
      </c>
      <c r="B105" s="334"/>
      <c r="C105" s="334" t="s">
        <v>383</v>
      </c>
      <c r="D105" s="334" t="s">
        <v>1419</v>
      </c>
      <c r="E105" s="320" t="s">
        <v>1420</v>
      </c>
      <c r="F105" s="319" t="s">
        <v>2950</v>
      </c>
      <c r="G105" s="335" t="s">
        <v>327</v>
      </c>
      <c r="H105" s="335" t="s">
        <v>327</v>
      </c>
      <c r="I105" s="351"/>
      <c r="J105" s="335" t="s">
        <v>331</v>
      </c>
      <c r="K105" s="322">
        <f t="shared" si="4"/>
        <v>47</v>
      </c>
      <c r="L105" s="483">
        <v>2</v>
      </c>
      <c r="M105" s="323">
        <v>37</v>
      </c>
      <c r="N105" s="324">
        <v>8</v>
      </c>
    </row>
    <row r="106" spans="1:14">
      <c r="A106" s="318"/>
      <c r="B106" s="334"/>
      <c r="C106" s="345" t="s">
        <v>72</v>
      </c>
      <c r="D106" s="351"/>
      <c r="E106" s="328"/>
      <c r="F106" s="361"/>
      <c r="G106" s="348"/>
      <c r="H106" s="348"/>
      <c r="I106" s="351"/>
      <c r="J106" s="348"/>
      <c r="K106" s="322">
        <f t="shared" si="4"/>
        <v>0</v>
      </c>
      <c r="L106" s="483"/>
      <c r="M106" s="323"/>
      <c r="N106" s="324"/>
    </row>
    <row r="107" spans="1:14" ht="47.25">
      <c r="A107" s="318"/>
      <c r="B107" s="334"/>
      <c r="C107" s="345" t="s">
        <v>384</v>
      </c>
      <c r="D107" s="351"/>
      <c r="E107" s="328"/>
      <c r="F107" s="361"/>
      <c r="G107" s="348"/>
      <c r="H107" s="348"/>
      <c r="I107" s="351"/>
      <c r="J107" s="348"/>
      <c r="K107" s="322">
        <f t="shared" si="4"/>
        <v>0</v>
      </c>
      <c r="L107" s="483"/>
      <c r="M107" s="323"/>
      <c r="N107" s="324"/>
    </row>
    <row r="108" spans="1:14" ht="78.75">
      <c r="A108" s="349">
        <f>MAX(A$1:$A107)+1</f>
        <v>58</v>
      </c>
      <c r="B108" s="334"/>
      <c r="C108" s="334" t="s">
        <v>385</v>
      </c>
      <c r="D108" s="334" t="s">
        <v>1421</v>
      </c>
      <c r="E108" s="320" t="s">
        <v>1422</v>
      </c>
      <c r="F108" s="319" t="s">
        <v>2951</v>
      </c>
      <c r="G108" s="335" t="s">
        <v>327</v>
      </c>
      <c r="H108" s="335"/>
      <c r="I108" s="351"/>
      <c r="J108" s="335" t="s">
        <v>331</v>
      </c>
      <c r="K108" s="322">
        <f t="shared" si="4"/>
        <v>20</v>
      </c>
      <c r="L108" s="483">
        <v>2</v>
      </c>
      <c r="M108" s="323">
        <v>9</v>
      </c>
      <c r="N108" s="324">
        <v>9</v>
      </c>
    </row>
    <row r="109" spans="1:14" ht="94.5">
      <c r="A109" s="349">
        <f>MAX(A$1:$A108)+1</f>
        <v>59</v>
      </c>
      <c r="B109" s="334"/>
      <c r="C109" s="334" t="s">
        <v>386</v>
      </c>
      <c r="D109" s="334" t="s">
        <v>1423</v>
      </c>
      <c r="E109" s="320" t="s">
        <v>1424</v>
      </c>
      <c r="F109" s="319" t="s">
        <v>2952</v>
      </c>
      <c r="G109" s="335" t="s">
        <v>327</v>
      </c>
      <c r="H109" s="335"/>
      <c r="I109" s="351"/>
      <c r="J109" s="335" t="s">
        <v>331</v>
      </c>
      <c r="K109" s="322">
        <f t="shared" si="4"/>
        <v>20</v>
      </c>
      <c r="L109" s="483">
        <v>2</v>
      </c>
      <c r="M109" s="323">
        <v>9</v>
      </c>
      <c r="N109" s="324">
        <v>9</v>
      </c>
    </row>
    <row r="110" spans="1:14" ht="78.75">
      <c r="A110" s="349">
        <f>MAX(A$1:$A109)+1</f>
        <v>60</v>
      </c>
      <c r="B110" s="334"/>
      <c r="C110" s="334" t="s">
        <v>387</v>
      </c>
      <c r="D110" s="334" t="s">
        <v>1425</v>
      </c>
      <c r="E110" s="320" t="s">
        <v>1426</v>
      </c>
      <c r="F110" s="319" t="s">
        <v>2953</v>
      </c>
      <c r="G110" s="335" t="s">
        <v>327</v>
      </c>
      <c r="H110" s="335"/>
      <c r="I110" s="351"/>
      <c r="J110" s="335" t="s">
        <v>331</v>
      </c>
      <c r="K110" s="322">
        <f t="shared" si="4"/>
        <v>20</v>
      </c>
      <c r="L110" s="483">
        <v>2</v>
      </c>
      <c r="M110" s="323">
        <v>9</v>
      </c>
      <c r="N110" s="324">
        <v>9</v>
      </c>
    </row>
    <row r="111" spans="1:14" ht="47.25">
      <c r="A111" s="318"/>
      <c r="B111" s="334"/>
      <c r="C111" s="345" t="s">
        <v>388</v>
      </c>
      <c r="D111" s="351"/>
      <c r="E111" s="328"/>
      <c r="F111" s="361"/>
      <c r="G111" s="348"/>
      <c r="H111" s="348"/>
      <c r="I111" s="351"/>
      <c r="J111" s="348"/>
      <c r="K111" s="322">
        <f t="shared" si="4"/>
        <v>0</v>
      </c>
      <c r="L111" s="483"/>
      <c r="M111" s="323"/>
      <c r="N111" s="324"/>
    </row>
    <row r="112" spans="1:14" ht="63">
      <c r="A112" s="349">
        <f>MAX(A$1:$A111)+1</f>
        <v>61</v>
      </c>
      <c r="B112" s="334"/>
      <c r="C112" s="334" t="s">
        <v>389</v>
      </c>
      <c r="D112" s="334" t="s">
        <v>1427</v>
      </c>
      <c r="E112" s="320" t="s">
        <v>1428</v>
      </c>
      <c r="F112" s="319" t="s">
        <v>2954</v>
      </c>
      <c r="G112" s="335" t="s">
        <v>327</v>
      </c>
      <c r="H112" s="335"/>
      <c r="I112" s="351"/>
      <c r="J112" s="335" t="s">
        <v>331</v>
      </c>
      <c r="K112" s="322">
        <f t="shared" si="4"/>
        <v>13</v>
      </c>
      <c r="L112" s="483">
        <v>2</v>
      </c>
      <c r="M112" s="323">
        <v>9</v>
      </c>
      <c r="N112" s="324">
        <v>2</v>
      </c>
    </row>
    <row r="113" spans="1:14" ht="94.5">
      <c r="A113" s="349">
        <f>MAX(A$1:$A112)+1</f>
        <v>62</v>
      </c>
      <c r="B113" s="334"/>
      <c r="C113" s="334" t="s">
        <v>390</v>
      </c>
      <c r="D113" s="334" t="s">
        <v>1429</v>
      </c>
      <c r="E113" s="320" t="s">
        <v>1430</v>
      </c>
      <c r="F113" s="319" t="s">
        <v>2955</v>
      </c>
      <c r="G113" s="335" t="s">
        <v>327</v>
      </c>
      <c r="H113" s="335"/>
      <c r="I113" s="351"/>
      <c r="J113" s="335" t="s">
        <v>331</v>
      </c>
      <c r="K113" s="322">
        <f t="shared" si="4"/>
        <v>13</v>
      </c>
      <c r="L113" s="483">
        <v>2</v>
      </c>
      <c r="M113" s="323">
        <v>9</v>
      </c>
      <c r="N113" s="324">
        <v>2</v>
      </c>
    </row>
    <row r="114" spans="1:14" ht="94.5">
      <c r="A114" s="349">
        <f>MAX(A$1:$A113)+1</f>
        <v>63</v>
      </c>
      <c r="B114" s="334"/>
      <c r="C114" s="334" t="s">
        <v>391</v>
      </c>
      <c r="D114" s="334" t="s">
        <v>1431</v>
      </c>
      <c r="E114" s="320" t="s">
        <v>1432</v>
      </c>
      <c r="F114" s="319" t="s">
        <v>2956</v>
      </c>
      <c r="G114" s="335" t="s">
        <v>327</v>
      </c>
      <c r="H114" s="335"/>
      <c r="I114" s="351"/>
      <c r="J114" s="335" t="s">
        <v>331</v>
      </c>
      <c r="K114" s="322">
        <f t="shared" si="4"/>
        <v>13</v>
      </c>
      <c r="L114" s="483">
        <v>2</v>
      </c>
      <c r="M114" s="323">
        <v>9</v>
      </c>
      <c r="N114" s="324">
        <v>2</v>
      </c>
    </row>
    <row r="115" spans="1:14">
      <c r="A115" s="318"/>
      <c r="B115" s="334"/>
      <c r="C115" s="345" t="s">
        <v>84</v>
      </c>
      <c r="D115" s="351"/>
      <c r="E115" s="328"/>
      <c r="F115" s="361"/>
      <c r="G115" s="348"/>
      <c r="H115" s="348"/>
      <c r="I115" s="351"/>
      <c r="J115" s="348"/>
      <c r="K115" s="322">
        <f t="shared" si="4"/>
        <v>0</v>
      </c>
      <c r="L115" s="483"/>
      <c r="M115" s="323"/>
      <c r="N115" s="324"/>
    </row>
    <row r="116" spans="1:14" ht="47.25">
      <c r="A116" s="318"/>
      <c r="B116" s="334"/>
      <c r="C116" s="345" t="s">
        <v>388</v>
      </c>
      <c r="D116" s="351"/>
      <c r="E116" s="328"/>
      <c r="F116" s="361"/>
      <c r="G116" s="348"/>
      <c r="H116" s="348"/>
      <c r="I116" s="351"/>
      <c r="J116" s="348"/>
      <c r="K116" s="322">
        <f t="shared" si="4"/>
        <v>0</v>
      </c>
      <c r="L116" s="483"/>
      <c r="M116" s="323"/>
      <c r="N116" s="324"/>
    </row>
    <row r="117" spans="1:14" ht="63">
      <c r="A117" s="349">
        <f>MAX(A$1:$A116)+1</f>
        <v>64</v>
      </c>
      <c r="B117" s="334"/>
      <c r="C117" s="334" t="s">
        <v>392</v>
      </c>
      <c r="D117" s="334" t="s">
        <v>1433</v>
      </c>
      <c r="E117" s="320" t="s">
        <v>1434</v>
      </c>
      <c r="F117" s="319" t="s">
        <v>2957</v>
      </c>
      <c r="G117" s="335" t="s">
        <v>327</v>
      </c>
      <c r="H117" s="335" t="s">
        <v>327</v>
      </c>
      <c r="I117" s="351"/>
      <c r="J117" s="335" t="s">
        <v>331</v>
      </c>
      <c r="K117" s="322">
        <f t="shared" si="4"/>
        <v>40</v>
      </c>
      <c r="L117" s="483">
        <v>2</v>
      </c>
      <c r="M117" s="323">
        <v>23</v>
      </c>
      <c r="N117" s="324">
        <v>15</v>
      </c>
    </row>
    <row r="118" spans="1:14" ht="63">
      <c r="A118" s="349">
        <f>MAX(A$1:$A117)+1</f>
        <v>65</v>
      </c>
      <c r="B118" s="334"/>
      <c r="C118" s="334" t="s">
        <v>393</v>
      </c>
      <c r="D118" s="334" t="s">
        <v>1435</v>
      </c>
      <c r="E118" s="320" t="s">
        <v>1436</v>
      </c>
      <c r="F118" s="319" t="s">
        <v>2958</v>
      </c>
      <c r="G118" s="335" t="s">
        <v>327</v>
      </c>
      <c r="H118" s="335" t="s">
        <v>327</v>
      </c>
      <c r="I118" s="351"/>
      <c r="J118" s="335" t="s">
        <v>331</v>
      </c>
      <c r="K118" s="322">
        <f t="shared" si="4"/>
        <v>37</v>
      </c>
      <c r="L118" s="483">
        <v>2</v>
      </c>
      <c r="M118" s="323">
        <v>20</v>
      </c>
      <c r="N118" s="324">
        <v>15</v>
      </c>
    </row>
    <row r="119" spans="1:14" ht="78.75">
      <c r="A119" s="349">
        <f>MAX(A$1:$A118)+1</f>
        <v>66</v>
      </c>
      <c r="B119" s="334"/>
      <c r="C119" s="334" t="s">
        <v>394</v>
      </c>
      <c r="D119" s="334" t="s">
        <v>1437</v>
      </c>
      <c r="E119" s="320" t="s">
        <v>1438</v>
      </c>
      <c r="F119" s="319" t="s">
        <v>2959</v>
      </c>
      <c r="G119" s="335" t="s">
        <v>327</v>
      </c>
      <c r="H119" s="335" t="s">
        <v>327</v>
      </c>
      <c r="I119" s="351"/>
      <c r="J119" s="335" t="s">
        <v>331</v>
      </c>
      <c r="K119" s="322">
        <f t="shared" si="4"/>
        <v>40</v>
      </c>
      <c r="L119" s="483">
        <v>2</v>
      </c>
      <c r="M119" s="323">
        <v>23</v>
      </c>
      <c r="N119" s="324">
        <v>15</v>
      </c>
    </row>
    <row r="120" spans="1:14" ht="31.5">
      <c r="A120" s="318"/>
      <c r="B120" s="334"/>
      <c r="C120" s="345" t="s">
        <v>395</v>
      </c>
      <c r="D120" s="351"/>
      <c r="E120" s="328"/>
      <c r="F120" s="361"/>
      <c r="G120" s="348"/>
      <c r="H120" s="348"/>
      <c r="I120" s="351"/>
      <c r="J120" s="348"/>
      <c r="K120" s="322">
        <f t="shared" si="4"/>
        <v>0</v>
      </c>
      <c r="L120" s="483"/>
      <c r="M120" s="323"/>
      <c r="N120" s="324"/>
    </row>
    <row r="121" spans="1:14" ht="78.75">
      <c r="A121" s="349">
        <f>MAX(A$1:$A120)+1</f>
        <v>67</v>
      </c>
      <c r="B121" s="334"/>
      <c r="C121" s="334" t="s">
        <v>396</v>
      </c>
      <c r="D121" s="334" t="s">
        <v>1439</v>
      </c>
      <c r="E121" s="320" t="s">
        <v>1440</v>
      </c>
      <c r="F121" s="319" t="s">
        <v>2960</v>
      </c>
      <c r="G121" s="335" t="s">
        <v>327</v>
      </c>
      <c r="H121" s="335" t="s">
        <v>327</v>
      </c>
      <c r="I121" s="351"/>
      <c r="J121" s="335" t="s">
        <v>331</v>
      </c>
      <c r="K121" s="322">
        <f t="shared" si="4"/>
        <v>38</v>
      </c>
      <c r="L121" s="483">
        <v>2</v>
      </c>
      <c r="M121" s="323">
        <v>20</v>
      </c>
      <c r="N121" s="324">
        <v>16</v>
      </c>
    </row>
    <row r="122" spans="1:14" ht="78.75">
      <c r="A122" s="349">
        <f>MAX(A$1:$A121)+1</f>
        <v>68</v>
      </c>
      <c r="B122" s="334"/>
      <c r="C122" s="334" t="s">
        <v>397</v>
      </c>
      <c r="D122" s="334" t="s">
        <v>1441</v>
      </c>
      <c r="E122" s="320" t="s">
        <v>2961</v>
      </c>
      <c r="F122" s="319" t="s">
        <v>2962</v>
      </c>
      <c r="G122" s="335" t="s">
        <v>327</v>
      </c>
      <c r="H122" s="335" t="s">
        <v>327</v>
      </c>
      <c r="I122" s="351"/>
      <c r="J122" s="335" t="s">
        <v>331</v>
      </c>
      <c r="K122" s="322">
        <f t="shared" si="4"/>
        <v>38</v>
      </c>
      <c r="L122" s="483">
        <v>2</v>
      </c>
      <c r="M122" s="323">
        <v>20</v>
      </c>
      <c r="N122" s="324">
        <v>16</v>
      </c>
    </row>
    <row r="123" spans="1:14" ht="78.75">
      <c r="A123" s="349">
        <f>MAX(A$1:$A122)+1</f>
        <v>69</v>
      </c>
      <c r="B123" s="334"/>
      <c r="C123" s="334" t="s">
        <v>398</v>
      </c>
      <c r="D123" s="334" t="s">
        <v>1442</v>
      </c>
      <c r="E123" s="320" t="s">
        <v>1443</v>
      </c>
      <c r="F123" s="319" t="s">
        <v>2963</v>
      </c>
      <c r="G123" s="335" t="s">
        <v>327</v>
      </c>
      <c r="H123" s="335" t="s">
        <v>327</v>
      </c>
      <c r="I123" s="351"/>
      <c r="J123" s="335" t="s">
        <v>331</v>
      </c>
      <c r="K123" s="322">
        <f t="shared" si="4"/>
        <v>38</v>
      </c>
      <c r="L123" s="483">
        <v>2</v>
      </c>
      <c r="M123" s="323">
        <v>20</v>
      </c>
      <c r="N123" s="324">
        <v>16</v>
      </c>
    </row>
    <row r="124" spans="1:14" ht="63">
      <c r="A124" s="349">
        <f>MAX(A$1:$A123)+1</f>
        <v>70</v>
      </c>
      <c r="B124" s="334"/>
      <c r="C124" s="334" t="s">
        <v>399</v>
      </c>
      <c r="D124" s="334" t="s">
        <v>1444</v>
      </c>
      <c r="E124" s="320" t="s">
        <v>1445</v>
      </c>
      <c r="F124" s="319" t="s">
        <v>2964</v>
      </c>
      <c r="G124" s="335" t="s">
        <v>327</v>
      </c>
      <c r="H124" s="335" t="s">
        <v>327</v>
      </c>
      <c r="I124" s="351"/>
      <c r="J124" s="335" t="s">
        <v>331</v>
      </c>
      <c r="K124" s="322">
        <f t="shared" si="4"/>
        <v>35</v>
      </c>
      <c r="L124" s="483">
        <v>2</v>
      </c>
      <c r="M124" s="323">
        <v>20</v>
      </c>
      <c r="N124" s="324">
        <v>13</v>
      </c>
    </row>
    <row r="125" spans="1:14">
      <c r="A125" s="318"/>
      <c r="B125" s="334"/>
      <c r="C125" s="345" t="s">
        <v>1335</v>
      </c>
      <c r="D125" s="334"/>
      <c r="E125" s="320"/>
      <c r="F125" s="319"/>
      <c r="G125" s="335"/>
      <c r="H125" s="335"/>
      <c r="I125" s="351"/>
      <c r="J125" s="335"/>
      <c r="K125" s="322">
        <f t="shared" si="4"/>
        <v>0</v>
      </c>
      <c r="L125" s="483"/>
      <c r="M125" s="323"/>
      <c r="N125" s="324"/>
    </row>
    <row r="126" spans="1:14" ht="47.25">
      <c r="A126" s="318"/>
      <c r="B126" s="334"/>
      <c r="C126" s="345" t="s">
        <v>384</v>
      </c>
      <c r="D126" s="334"/>
      <c r="E126" s="320"/>
      <c r="F126" s="319"/>
      <c r="G126" s="335"/>
      <c r="H126" s="335"/>
      <c r="I126" s="351"/>
      <c r="J126" s="335"/>
      <c r="K126" s="322">
        <f t="shared" si="4"/>
        <v>0</v>
      </c>
      <c r="L126" s="483"/>
      <c r="M126" s="323"/>
      <c r="N126" s="324"/>
    </row>
    <row r="127" spans="1:14" ht="94.5">
      <c r="A127" s="349">
        <f>MAX(A$1:$A126)+1</f>
        <v>71</v>
      </c>
      <c r="B127" s="334"/>
      <c r="C127" s="334" t="s">
        <v>1446</v>
      </c>
      <c r="D127" s="334" t="s">
        <v>1447</v>
      </c>
      <c r="E127" s="327" t="s">
        <v>1448</v>
      </c>
      <c r="F127" s="333" t="s">
        <v>2965</v>
      </c>
      <c r="G127" s="318" t="s">
        <v>327</v>
      </c>
      <c r="H127" s="335"/>
      <c r="I127" s="351"/>
      <c r="J127" s="335" t="s">
        <v>329</v>
      </c>
      <c r="K127" s="322">
        <f t="shared" si="4"/>
        <v>26</v>
      </c>
      <c r="L127" s="483">
        <v>3</v>
      </c>
      <c r="M127" s="323">
        <v>21</v>
      </c>
      <c r="N127" s="324">
        <v>2</v>
      </c>
    </row>
    <row r="128" spans="1:14" ht="47.25">
      <c r="A128" s="318"/>
      <c r="B128" s="334"/>
      <c r="C128" s="345" t="s">
        <v>1449</v>
      </c>
      <c r="D128" s="334"/>
      <c r="E128" s="320"/>
      <c r="F128" s="319"/>
      <c r="G128" s="335"/>
      <c r="H128" s="335"/>
      <c r="I128" s="351"/>
      <c r="J128" s="335"/>
      <c r="K128" s="322">
        <f t="shared" si="4"/>
        <v>0</v>
      </c>
      <c r="L128" s="483"/>
      <c r="M128" s="323"/>
      <c r="N128" s="324"/>
    </row>
    <row r="129" spans="1:14" s="363" customFormat="1" ht="78.75">
      <c r="A129" s="349">
        <f>MAX(A$1:$A128)+1</f>
        <v>72</v>
      </c>
      <c r="B129" s="319"/>
      <c r="C129" s="319" t="s">
        <v>1450</v>
      </c>
      <c r="D129" s="319" t="s">
        <v>1451</v>
      </c>
      <c r="E129" s="320" t="s">
        <v>1452</v>
      </c>
      <c r="F129" s="319" t="s">
        <v>2966</v>
      </c>
      <c r="G129" s="318" t="s">
        <v>327</v>
      </c>
      <c r="H129" s="318"/>
      <c r="I129" s="361"/>
      <c r="J129" s="318" t="s">
        <v>329</v>
      </c>
      <c r="K129" s="322">
        <f t="shared" si="4"/>
        <v>27</v>
      </c>
      <c r="L129" s="483">
        <v>3</v>
      </c>
      <c r="M129" s="323">
        <v>21</v>
      </c>
      <c r="N129" s="324">
        <v>3</v>
      </c>
    </row>
    <row r="130" spans="1:14" s="363" customFormat="1" ht="63">
      <c r="A130" s="349">
        <f>MAX(A$1:$A129)+1</f>
        <v>73</v>
      </c>
      <c r="B130" s="319"/>
      <c r="C130" s="319" t="s">
        <v>1453</v>
      </c>
      <c r="D130" s="319" t="s">
        <v>1454</v>
      </c>
      <c r="E130" s="320" t="s">
        <v>1455</v>
      </c>
      <c r="F130" s="319" t="s">
        <v>2967</v>
      </c>
      <c r="G130" s="318" t="s">
        <v>327</v>
      </c>
      <c r="H130" s="318"/>
      <c r="I130" s="361"/>
      <c r="J130" s="318" t="s">
        <v>329</v>
      </c>
      <c r="K130" s="322">
        <f t="shared" si="4"/>
        <v>27</v>
      </c>
      <c r="L130" s="483">
        <v>3</v>
      </c>
      <c r="M130" s="323">
        <v>21</v>
      </c>
      <c r="N130" s="324">
        <v>3</v>
      </c>
    </row>
    <row r="131" spans="1:14" s="363" customFormat="1" ht="63">
      <c r="A131" s="349">
        <f>MAX(A$1:$A130)+1</f>
        <v>74</v>
      </c>
      <c r="B131" s="319"/>
      <c r="C131" s="319" t="s">
        <v>1456</v>
      </c>
      <c r="D131" s="319" t="s">
        <v>1457</v>
      </c>
      <c r="E131" s="320" t="s">
        <v>1458</v>
      </c>
      <c r="F131" s="319" t="s">
        <v>2968</v>
      </c>
      <c r="G131" s="318" t="s">
        <v>327</v>
      </c>
      <c r="H131" s="318"/>
      <c r="I131" s="361"/>
      <c r="J131" s="318" t="s">
        <v>329</v>
      </c>
      <c r="K131" s="322">
        <f t="shared" si="4"/>
        <v>27</v>
      </c>
      <c r="L131" s="483">
        <v>3</v>
      </c>
      <c r="M131" s="323">
        <v>21</v>
      </c>
      <c r="N131" s="324">
        <v>3</v>
      </c>
    </row>
    <row r="132" spans="1:14">
      <c r="A132" s="318"/>
      <c r="B132" s="334"/>
      <c r="C132" s="345" t="s">
        <v>400</v>
      </c>
      <c r="D132" s="351"/>
      <c r="E132" s="328"/>
      <c r="F132" s="361"/>
      <c r="G132" s="348"/>
      <c r="H132" s="348"/>
      <c r="I132" s="351"/>
      <c r="J132" s="348"/>
      <c r="K132" s="322">
        <f t="shared" si="4"/>
        <v>0</v>
      </c>
      <c r="L132" s="483"/>
      <c r="M132" s="323"/>
      <c r="N132" s="324"/>
    </row>
    <row r="133" spans="1:14" ht="126">
      <c r="A133" s="349">
        <f>MAX(A$1:$A132)+1</f>
        <v>75</v>
      </c>
      <c r="B133" s="334"/>
      <c r="C133" s="334" t="s">
        <v>83</v>
      </c>
      <c r="D133" s="334" t="s">
        <v>1459</v>
      </c>
      <c r="E133" s="320" t="s">
        <v>1460</v>
      </c>
      <c r="F133" s="319" t="s">
        <v>2969</v>
      </c>
      <c r="G133" s="335" t="s">
        <v>327</v>
      </c>
      <c r="H133" s="335" t="s">
        <v>327</v>
      </c>
      <c r="I133" s="351"/>
      <c r="J133" s="335" t="s">
        <v>341</v>
      </c>
      <c r="K133" s="322">
        <f t="shared" si="4"/>
        <v>35</v>
      </c>
      <c r="L133" s="483">
        <v>18</v>
      </c>
      <c r="M133" s="323">
        <v>15</v>
      </c>
      <c r="N133" s="324">
        <v>2</v>
      </c>
    </row>
    <row r="134" spans="1:14">
      <c r="A134" s="318"/>
      <c r="B134" s="334"/>
      <c r="C134" s="345" t="s">
        <v>401</v>
      </c>
      <c r="D134" s="351"/>
      <c r="E134" s="328"/>
      <c r="F134" s="361"/>
      <c r="G134" s="348"/>
      <c r="H134" s="348"/>
      <c r="I134" s="351"/>
      <c r="J134" s="348"/>
      <c r="K134" s="322">
        <f t="shared" si="4"/>
        <v>0</v>
      </c>
      <c r="L134" s="483"/>
      <c r="M134" s="323"/>
      <c r="N134" s="324"/>
    </row>
    <row r="135" spans="1:14" ht="252">
      <c r="A135" s="349">
        <f>MAX(A$1:$A134)+1</f>
        <v>76</v>
      </c>
      <c r="B135" s="334"/>
      <c r="C135" s="334" t="s">
        <v>326</v>
      </c>
      <c r="D135" s="334" t="s">
        <v>1461</v>
      </c>
      <c r="E135" s="320" t="s">
        <v>1462</v>
      </c>
      <c r="F135" s="319" t="s">
        <v>2970</v>
      </c>
      <c r="G135" s="335" t="s">
        <v>327</v>
      </c>
      <c r="H135" s="335"/>
      <c r="I135" s="351"/>
      <c r="J135" s="335" t="s">
        <v>329</v>
      </c>
      <c r="K135" s="322">
        <f t="shared" si="4"/>
        <v>32</v>
      </c>
      <c r="L135" s="483">
        <v>2</v>
      </c>
      <c r="M135" s="323">
        <v>24</v>
      </c>
      <c r="N135" s="324">
        <v>6</v>
      </c>
    </row>
    <row r="136" spans="1:14" s="360" customFormat="1">
      <c r="A136" s="309" t="s">
        <v>2811</v>
      </c>
      <c r="B136" s="357"/>
      <c r="C136" s="309" t="s">
        <v>249</v>
      </c>
      <c r="D136" s="314"/>
      <c r="E136" s="358"/>
      <c r="F136" s="359"/>
      <c r="G136" s="341"/>
      <c r="H136" s="341"/>
      <c r="I136" s="359"/>
      <c r="J136" s="341"/>
      <c r="K136" s="322"/>
      <c r="L136" s="482"/>
      <c r="M136" s="342"/>
      <c r="N136" s="343"/>
    </row>
    <row r="137" spans="1:14" ht="31.5">
      <c r="A137" s="318"/>
      <c r="B137" s="334"/>
      <c r="C137" s="345" t="s">
        <v>250</v>
      </c>
      <c r="D137" s="351"/>
      <c r="E137" s="328"/>
      <c r="F137" s="361"/>
      <c r="G137" s="348"/>
      <c r="H137" s="348"/>
      <c r="I137" s="351"/>
      <c r="J137" s="348"/>
      <c r="K137" s="322">
        <f t="shared" ref="K137:K163" si="5">SUM(L137:N137)</f>
        <v>0</v>
      </c>
      <c r="L137" s="483"/>
      <c r="M137" s="323"/>
      <c r="N137" s="324"/>
    </row>
    <row r="138" spans="1:14" ht="346.5">
      <c r="A138" s="349">
        <f>MAX(A$1:$A137)+1</f>
        <v>77</v>
      </c>
      <c r="B138" s="334"/>
      <c r="C138" s="334" t="s">
        <v>251</v>
      </c>
      <c r="D138" s="334" t="s">
        <v>1463</v>
      </c>
      <c r="E138" s="327" t="s">
        <v>1464</v>
      </c>
      <c r="F138" s="333" t="s">
        <v>2971</v>
      </c>
      <c r="G138" s="318" t="s">
        <v>327</v>
      </c>
      <c r="H138" s="318"/>
      <c r="I138" s="361"/>
      <c r="J138" s="318" t="s">
        <v>329</v>
      </c>
      <c r="K138" s="322">
        <f t="shared" si="5"/>
        <v>8</v>
      </c>
      <c r="L138" s="483">
        <v>8</v>
      </c>
      <c r="M138" s="323"/>
      <c r="N138" s="324"/>
    </row>
    <row r="139" spans="1:14" s="373" customFormat="1" ht="330.75">
      <c r="A139" s="364">
        <f>MAX(A$1:$A138)+1</f>
        <v>78</v>
      </c>
      <c r="B139" s="365"/>
      <c r="C139" s="366" t="s">
        <v>47</v>
      </c>
      <c r="D139" s="365" t="s">
        <v>1466</v>
      </c>
      <c r="E139" s="367" t="s">
        <v>1467</v>
      </c>
      <c r="F139" s="366" t="s">
        <v>3043</v>
      </c>
      <c r="G139" s="368"/>
      <c r="H139" s="368" t="s">
        <v>327</v>
      </c>
      <c r="I139" s="369"/>
      <c r="J139" s="368" t="s">
        <v>329</v>
      </c>
      <c r="K139" s="370">
        <f t="shared" si="5"/>
        <v>32</v>
      </c>
      <c r="L139" s="484">
        <v>32</v>
      </c>
      <c r="M139" s="371"/>
      <c r="N139" s="372"/>
    </row>
    <row r="140" spans="1:14" ht="220.5">
      <c r="A140" s="364">
        <f>MAX(A$1:$A139)+1</f>
        <v>79</v>
      </c>
      <c r="B140" s="334"/>
      <c r="C140" s="334" t="s">
        <v>252</v>
      </c>
      <c r="D140" s="334" t="s">
        <v>1468</v>
      </c>
      <c r="E140" s="320" t="s">
        <v>1469</v>
      </c>
      <c r="F140" s="319" t="s">
        <v>2972</v>
      </c>
      <c r="G140" s="318" t="s">
        <v>327</v>
      </c>
      <c r="H140" s="318" t="s">
        <v>327</v>
      </c>
      <c r="I140" s="361"/>
      <c r="J140" s="318" t="s">
        <v>329</v>
      </c>
      <c r="K140" s="322">
        <f t="shared" si="5"/>
        <v>5</v>
      </c>
      <c r="L140" s="483">
        <v>5</v>
      </c>
      <c r="M140" s="323"/>
      <c r="N140" s="324"/>
    </row>
    <row r="141" spans="1:14" ht="267.75">
      <c r="A141" s="349">
        <f>MAX(A$1:$A140)+1</f>
        <v>80</v>
      </c>
      <c r="B141" s="334"/>
      <c r="C141" s="334" t="s">
        <v>253</v>
      </c>
      <c r="D141" s="351"/>
      <c r="E141" s="320" t="s">
        <v>1470</v>
      </c>
      <c r="F141" s="319" t="s">
        <v>3609</v>
      </c>
      <c r="G141" s="318" t="s">
        <v>327</v>
      </c>
      <c r="H141" s="318" t="s">
        <v>327</v>
      </c>
      <c r="I141" s="361"/>
      <c r="J141" s="318" t="s">
        <v>329</v>
      </c>
      <c r="K141" s="322">
        <f t="shared" si="5"/>
        <v>33</v>
      </c>
      <c r="L141" s="483">
        <v>33</v>
      </c>
      <c r="M141" s="323"/>
      <c r="N141" s="324"/>
    </row>
    <row r="142" spans="1:14" ht="220.5">
      <c r="A142" s="349">
        <f>MAX(A$1:$A141)+1</f>
        <v>81</v>
      </c>
      <c r="B142" s="334"/>
      <c r="C142" s="334" t="s">
        <v>409</v>
      </c>
      <c r="D142" s="334" t="s">
        <v>1471</v>
      </c>
      <c r="E142" s="320" t="s">
        <v>1472</v>
      </c>
      <c r="F142" s="319" t="s">
        <v>2973</v>
      </c>
      <c r="G142" s="318" t="s">
        <v>327</v>
      </c>
      <c r="H142" s="318" t="s">
        <v>327</v>
      </c>
      <c r="I142" s="361"/>
      <c r="J142" s="318" t="s">
        <v>440</v>
      </c>
      <c r="K142" s="322">
        <f t="shared" si="5"/>
        <v>4</v>
      </c>
      <c r="L142" s="483">
        <v>4</v>
      </c>
      <c r="M142" s="323"/>
      <c r="N142" s="324"/>
    </row>
    <row r="143" spans="1:14" ht="94.5">
      <c r="A143" s="349">
        <f>MAX(A$1:$A142)+1</f>
        <v>82</v>
      </c>
      <c r="B143" s="334"/>
      <c r="C143" s="334" t="s">
        <v>410</v>
      </c>
      <c r="D143" s="334" t="s">
        <v>1473</v>
      </c>
      <c r="E143" s="320" t="s">
        <v>1233</v>
      </c>
      <c r="F143" s="319" t="s">
        <v>3610</v>
      </c>
      <c r="G143" s="318" t="s">
        <v>327</v>
      </c>
      <c r="H143" s="318"/>
      <c r="I143" s="361"/>
      <c r="J143" s="318" t="s">
        <v>330</v>
      </c>
      <c r="K143" s="322">
        <f t="shared" si="5"/>
        <v>3</v>
      </c>
      <c r="L143" s="483">
        <v>3</v>
      </c>
      <c r="M143" s="323"/>
      <c r="N143" s="324"/>
    </row>
    <row r="144" spans="1:14" ht="110.25">
      <c r="A144" s="349">
        <f>MAX(A$1:$A143)+1</f>
        <v>83</v>
      </c>
      <c r="B144" s="334"/>
      <c r="C144" s="334" t="s">
        <v>255</v>
      </c>
      <c r="D144" s="334" t="s">
        <v>1474</v>
      </c>
      <c r="E144" s="320" t="s">
        <v>1475</v>
      </c>
      <c r="F144" s="319" t="s">
        <v>3611</v>
      </c>
      <c r="G144" s="318" t="s">
        <v>327</v>
      </c>
      <c r="H144" s="318" t="s">
        <v>327</v>
      </c>
      <c r="I144" s="361"/>
      <c r="J144" s="318" t="s">
        <v>328</v>
      </c>
      <c r="K144" s="322">
        <f t="shared" si="5"/>
        <v>4</v>
      </c>
      <c r="L144" s="483">
        <v>4</v>
      </c>
      <c r="M144" s="323"/>
      <c r="N144" s="324"/>
    </row>
    <row r="145" spans="1:15" ht="204.75">
      <c r="A145" s="349">
        <f>MAX(A$1:$A144)+1</f>
        <v>84</v>
      </c>
      <c r="B145" s="334"/>
      <c r="C145" s="334" t="s">
        <v>2817</v>
      </c>
      <c r="D145" s="334" t="s">
        <v>1474</v>
      </c>
      <c r="E145" s="320" t="s">
        <v>2974</v>
      </c>
      <c r="F145" s="332" t="s">
        <v>3264</v>
      </c>
      <c r="G145" s="335" t="s">
        <v>327</v>
      </c>
      <c r="H145" s="335" t="s">
        <v>327</v>
      </c>
      <c r="I145" s="351"/>
      <c r="J145" s="335" t="s">
        <v>328</v>
      </c>
      <c r="K145" s="322">
        <f t="shared" si="5"/>
        <v>3</v>
      </c>
      <c r="L145" s="483">
        <v>3</v>
      </c>
      <c r="M145" s="323"/>
      <c r="N145" s="324"/>
    </row>
    <row r="146" spans="1:15" ht="25.5" customHeight="1">
      <c r="A146" s="349">
        <f>MAX(A$1:$A145)+1</f>
        <v>85</v>
      </c>
      <c r="B146" s="334"/>
      <c r="C146" s="319" t="s">
        <v>2975</v>
      </c>
      <c r="D146" s="334" t="s">
        <v>1476</v>
      </c>
      <c r="E146" s="336" t="s">
        <v>1477</v>
      </c>
      <c r="F146" s="326" t="s">
        <v>2677</v>
      </c>
      <c r="G146" s="318" t="s">
        <v>327</v>
      </c>
      <c r="H146" s="318" t="s">
        <v>327</v>
      </c>
      <c r="I146" s="361"/>
      <c r="J146" s="318" t="s">
        <v>329</v>
      </c>
      <c r="K146" s="322">
        <f t="shared" si="5"/>
        <v>2</v>
      </c>
      <c r="L146" s="483">
        <v>1</v>
      </c>
      <c r="M146" s="323"/>
      <c r="N146" s="324">
        <v>1</v>
      </c>
    </row>
    <row r="147" spans="1:15" ht="78.75">
      <c r="A147" s="349">
        <f>MAX(A$1:$A146)+1</f>
        <v>86</v>
      </c>
      <c r="B147" s="334"/>
      <c r="C147" s="334" t="s">
        <v>256</v>
      </c>
      <c r="D147" s="334" t="s">
        <v>1478</v>
      </c>
      <c r="E147" s="320" t="s">
        <v>1238</v>
      </c>
      <c r="F147" s="319" t="s">
        <v>3612</v>
      </c>
      <c r="G147" s="318" t="s">
        <v>327</v>
      </c>
      <c r="H147" s="318"/>
      <c r="I147" s="361"/>
      <c r="J147" s="318" t="s">
        <v>330</v>
      </c>
      <c r="K147" s="322">
        <f t="shared" si="5"/>
        <v>3</v>
      </c>
      <c r="L147" s="483">
        <v>3</v>
      </c>
      <c r="M147" s="323"/>
      <c r="N147" s="324"/>
    </row>
    <row r="148" spans="1:15" ht="31.5">
      <c r="A148" s="349">
        <f>MAX(A$1:$A147)+1</f>
        <v>87</v>
      </c>
      <c r="B148" s="334"/>
      <c r="C148" s="334" t="s">
        <v>257</v>
      </c>
      <c r="D148" s="334" t="s">
        <v>1479</v>
      </c>
      <c r="E148" s="320" t="s">
        <v>1480</v>
      </c>
      <c r="F148" s="319" t="s">
        <v>2679</v>
      </c>
      <c r="G148" s="318" t="s">
        <v>327</v>
      </c>
      <c r="H148" s="318" t="s">
        <v>327</v>
      </c>
      <c r="I148" s="361"/>
      <c r="J148" s="318" t="s">
        <v>329</v>
      </c>
      <c r="K148" s="322">
        <f t="shared" si="5"/>
        <v>3</v>
      </c>
      <c r="L148" s="483">
        <v>3</v>
      </c>
      <c r="M148" s="323"/>
      <c r="N148" s="324"/>
    </row>
    <row r="149" spans="1:15" ht="94.5">
      <c r="A149" s="349">
        <f>MAX(A$1:$A148)+1</f>
        <v>88</v>
      </c>
      <c r="B149" s="334"/>
      <c r="C149" s="334" t="s">
        <v>1236</v>
      </c>
      <c r="D149" s="334"/>
      <c r="E149" s="320" t="s">
        <v>1276</v>
      </c>
      <c r="F149" s="319" t="s">
        <v>3613</v>
      </c>
      <c r="G149" s="318" t="s">
        <v>327</v>
      </c>
      <c r="H149" s="318" t="s">
        <v>327</v>
      </c>
      <c r="I149" s="361"/>
      <c r="J149" s="318" t="s">
        <v>330</v>
      </c>
      <c r="K149" s="322">
        <f t="shared" si="5"/>
        <v>4</v>
      </c>
      <c r="L149" s="483">
        <v>1</v>
      </c>
      <c r="M149" s="323"/>
      <c r="N149" s="324">
        <v>3</v>
      </c>
      <c r="O149" s="374"/>
    </row>
    <row r="150" spans="1:15" ht="126">
      <c r="A150" s="349">
        <f>MAX(A$1:$A149)+1</f>
        <v>89</v>
      </c>
      <c r="B150" s="334"/>
      <c r="C150" s="334" t="s">
        <v>258</v>
      </c>
      <c r="D150" s="334" t="s">
        <v>1481</v>
      </c>
      <c r="E150" s="320" t="s">
        <v>1482</v>
      </c>
      <c r="F150" s="319" t="s">
        <v>2976</v>
      </c>
      <c r="G150" s="318" t="s">
        <v>327</v>
      </c>
      <c r="H150" s="318"/>
      <c r="I150" s="361"/>
      <c r="J150" s="318" t="s">
        <v>329</v>
      </c>
      <c r="K150" s="322">
        <f t="shared" si="5"/>
        <v>6</v>
      </c>
      <c r="L150" s="483">
        <v>4</v>
      </c>
      <c r="M150" s="323"/>
      <c r="N150" s="324">
        <v>2</v>
      </c>
      <c r="O150" s="374"/>
    </row>
    <row r="151" spans="1:15">
      <c r="A151" s="318"/>
      <c r="B151" s="334"/>
      <c r="C151" s="345" t="s">
        <v>1242</v>
      </c>
      <c r="D151" s="334"/>
      <c r="E151" s="320"/>
      <c r="F151" s="319"/>
      <c r="G151" s="318"/>
      <c r="H151" s="318"/>
      <c r="I151" s="361"/>
      <c r="J151" s="318"/>
      <c r="K151" s="322">
        <f t="shared" si="5"/>
        <v>0</v>
      </c>
      <c r="L151" s="483"/>
      <c r="M151" s="323"/>
      <c r="N151" s="324"/>
    </row>
    <row r="152" spans="1:15">
      <c r="A152" s="318"/>
      <c r="B152" s="334"/>
      <c r="C152" s="345" t="s">
        <v>1483</v>
      </c>
      <c r="D152" s="334"/>
      <c r="E152" s="320"/>
      <c r="F152" s="319"/>
      <c r="G152" s="318"/>
      <c r="H152" s="318"/>
      <c r="I152" s="361"/>
      <c r="J152" s="318"/>
      <c r="K152" s="322">
        <f t="shared" si="5"/>
        <v>0</v>
      </c>
      <c r="L152" s="483"/>
      <c r="M152" s="323"/>
      <c r="N152" s="324"/>
    </row>
    <row r="153" spans="1:15">
      <c r="A153" s="349">
        <f>MAX(A$1:$A152)+1</f>
        <v>90</v>
      </c>
      <c r="B153" s="334"/>
      <c r="C153" s="334" t="s">
        <v>1243</v>
      </c>
      <c r="D153" s="334" t="s">
        <v>1484</v>
      </c>
      <c r="E153" s="320" t="s">
        <v>1249</v>
      </c>
      <c r="F153" s="319" t="s">
        <v>1249</v>
      </c>
      <c r="G153" s="335" t="s">
        <v>327</v>
      </c>
      <c r="H153" s="335" t="s">
        <v>327</v>
      </c>
      <c r="I153" s="351"/>
      <c r="J153" s="335" t="s">
        <v>329</v>
      </c>
      <c r="K153" s="322">
        <f t="shared" si="5"/>
        <v>9</v>
      </c>
      <c r="L153" s="483">
        <v>6</v>
      </c>
      <c r="M153" s="323"/>
      <c r="N153" s="324">
        <v>3</v>
      </c>
    </row>
    <row r="154" spans="1:15" ht="31.5">
      <c r="A154" s="349">
        <f>MAX(A$1:$A153)+1</f>
        <v>91</v>
      </c>
      <c r="B154" s="334"/>
      <c r="C154" s="334" t="s">
        <v>1244</v>
      </c>
      <c r="D154" s="334" t="s">
        <v>1485</v>
      </c>
      <c r="E154" s="320" t="s">
        <v>1249</v>
      </c>
      <c r="F154" s="319" t="s">
        <v>1249</v>
      </c>
      <c r="G154" s="335" t="s">
        <v>327</v>
      </c>
      <c r="H154" s="335" t="s">
        <v>327</v>
      </c>
      <c r="I154" s="351"/>
      <c r="J154" s="335" t="s">
        <v>329</v>
      </c>
      <c r="K154" s="322">
        <f t="shared" si="5"/>
        <v>7</v>
      </c>
      <c r="L154" s="483">
        <v>4</v>
      </c>
      <c r="M154" s="323"/>
      <c r="N154" s="324">
        <v>3</v>
      </c>
    </row>
    <row r="155" spans="1:15">
      <c r="A155" s="349">
        <f>MAX(A$1:$A154)+1</f>
        <v>92</v>
      </c>
      <c r="B155" s="334"/>
      <c r="C155" s="334" t="s">
        <v>1486</v>
      </c>
      <c r="D155" s="334" t="s">
        <v>1487</v>
      </c>
      <c r="E155" s="320" t="s">
        <v>1488</v>
      </c>
      <c r="F155" s="319" t="s">
        <v>1488</v>
      </c>
      <c r="G155" s="335" t="s">
        <v>327</v>
      </c>
      <c r="H155" s="335" t="s">
        <v>327</v>
      </c>
      <c r="I155" s="351"/>
      <c r="J155" s="335" t="s">
        <v>329</v>
      </c>
      <c r="K155" s="322">
        <f t="shared" si="5"/>
        <v>6</v>
      </c>
      <c r="L155" s="483">
        <v>3</v>
      </c>
      <c r="M155" s="323"/>
      <c r="N155" s="324">
        <v>3</v>
      </c>
    </row>
    <row r="156" spans="1:15">
      <c r="A156" s="349">
        <f>MAX(A$1:$A155)+1</f>
        <v>93</v>
      </c>
      <c r="B156" s="334"/>
      <c r="C156" s="334" t="s">
        <v>1245</v>
      </c>
      <c r="D156" s="334" t="s">
        <v>1489</v>
      </c>
      <c r="E156" s="320" t="s">
        <v>1488</v>
      </c>
      <c r="F156" s="319" t="s">
        <v>1488</v>
      </c>
      <c r="G156" s="335" t="s">
        <v>327</v>
      </c>
      <c r="H156" s="335" t="s">
        <v>327</v>
      </c>
      <c r="I156" s="351"/>
      <c r="J156" s="335" t="s">
        <v>329</v>
      </c>
      <c r="K156" s="322">
        <f t="shared" si="5"/>
        <v>8</v>
      </c>
      <c r="L156" s="483">
        <v>3</v>
      </c>
      <c r="M156" s="323"/>
      <c r="N156" s="324">
        <v>5</v>
      </c>
    </row>
    <row r="157" spans="1:15" ht="31.5">
      <c r="A157" s="349">
        <f>MAX(A$1:$A156)+1</f>
        <v>94</v>
      </c>
      <c r="B157" s="334"/>
      <c r="C157" s="334" t="s">
        <v>1490</v>
      </c>
      <c r="D157" s="334" t="s">
        <v>1491</v>
      </c>
      <c r="E157" s="320" t="s">
        <v>1492</v>
      </c>
      <c r="F157" s="319" t="s">
        <v>1492</v>
      </c>
      <c r="G157" s="335" t="s">
        <v>327</v>
      </c>
      <c r="H157" s="335" t="s">
        <v>327</v>
      </c>
      <c r="I157" s="351"/>
      <c r="J157" s="335" t="s">
        <v>329</v>
      </c>
      <c r="K157" s="322">
        <f t="shared" si="5"/>
        <v>8</v>
      </c>
      <c r="L157" s="483">
        <v>4</v>
      </c>
      <c r="M157" s="323"/>
      <c r="N157" s="324">
        <v>4</v>
      </c>
    </row>
    <row r="158" spans="1:15" ht="31.5">
      <c r="A158" s="318"/>
      <c r="B158" s="334"/>
      <c r="C158" s="345" t="s">
        <v>1493</v>
      </c>
      <c r="D158" s="334"/>
      <c r="E158" s="320"/>
      <c r="F158" s="319"/>
      <c r="G158" s="335"/>
      <c r="H158" s="335"/>
      <c r="I158" s="351"/>
      <c r="J158" s="335"/>
      <c r="K158" s="322">
        <f t="shared" si="5"/>
        <v>0</v>
      </c>
      <c r="L158" s="483"/>
      <c r="M158" s="323"/>
      <c r="N158" s="324"/>
    </row>
    <row r="159" spans="1:15">
      <c r="A159" s="349">
        <f>MAX(A$1:$A158)+1</f>
        <v>95</v>
      </c>
      <c r="B159" s="334"/>
      <c r="C159" s="334" t="s">
        <v>1494</v>
      </c>
      <c r="D159" s="334" t="s">
        <v>1487</v>
      </c>
      <c r="E159" s="320" t="s">
        <v>1488</v>
      </c>
      <c r="F159" s="319" t="s">
        <v>1488</v>
      </c>
      <c r="G159" s="335" t="s">
        <v>327</v>
      </c>
      <c r="H159" s="335" t="s">
        <v>327</v>
      </c>
      <c r="I159" s="351"/>
      <c r="J159" s="335" t="s">
        <v>329</v>
      </c>
      <c r="K159" s="322">
        <f t="shared" si="5"/>
        <v>4</v>
      </c>
      <c r="L159" s="483">
        <v>1</v>
      </c>
      <c r="M159" s="323"/>
      <c r="N159" s="324">
        <v>3</v>
      </c>
    </row>
    <row r="160" spans="1:15">
      <c r="A160" s="318"/>
      <c r="B160" s="334"/>
      <c r="C160" s="345" t="s">
        <v>1495</v>
      </c>
      <c r="D160" s="334"/>
      <c r="E160" s="320"/>
      <c r="F160" s="319"/>
      <c r="G160" s="335"/>
      <c r="H160" s="335"/>
      <c r="I160" s="351"/>
      <c r="J160" s="335"/>
      <c r="K160" s="322">
        <f t="shared" si="5"/>
        <v>0</v>
      </c>
      <c r="L160" s="483"/>
      <c r="M160" s="323"/>
      <c r="N160" s="324"/>
    </row>
    <row r="161" spans="1:14">
      <c r="A161" s="349">
        <f>MAX(A$1:$A160)+1</f>
        <v>96</v>
      </c>
      <c r="B161" s="334"/>
      <c r="C161" s="334" t="s">
        <v>1496</v>
      </c>
      <c r="D161" s="334" t="s">
        <v>1487</v>
      </c>
      <c r="E161" s="320" t="s">
        <v>1488</v>
      </c>
      <c r="F161" s="319" t="s">
        <v>1488</v>
      </c>
      <c r="G161" s="335" t="s">
        <v>327</v>
      </c>
      <c r="H161" s="335" t="s">
        <v>327</v>
      </c>
      <c r="I161" s="351"/>
      <c r="J161" s="335" t="s">
        <v>329</v>
      </c>
      <c r="K161" s="322">
        <f t="shared" si="5"/>
        <v>12</v>
      </c>
      <c r="L161" s="483">
        <v>8</v>
      </c>
      <c r="M161" s="323"/>
      <c r="N161" s="324">
        <v>4</v>
      </c>
    </row>
    <row r="162" spans="1:14" ht="31.5">
      <c r="A162" s="318"/>
      <c r="B162" s="334"/>
      <c r="C162" s="345" t="s">
        <v>1497</v>
      </c>
      <c r="D162" s="334"/>
      <c r="E162" s="320"/>
      <c r="F162" s="319"/>
      <c r="G162" s="335"/>
      <c r="H162" s="335"/>
      <c r="I162" s="351"/>
      <c r="J162" s="335"/>
      <c r="K162" s="322">
        <f t="shared" si="5"/>
        <v>0</v>
      </c>
      <c r="L162" s="483"/>
      <c r="M162" s="323"/>
      <c r="N162" s="324"/>
    </row>
    <row r="163" spans="1:14">
      <c r="A163" s="349">
        <f>MAX(A$1:$A162)+1</f>
        <v>97</v>
      </c>
      <c r="B163" s="334"/>
      <c r="C163" s="334" t="s">
        <v>1498</v>
      </c>
      <c r="D163" s="334" t="s">
        <v>1487</v>
      </c>
      <c r="E163" s="320" t="s">
        <v>1488</v>
      </c>
      <c r="F163" s="319" t="s">
        <v>1488</v>
      </c>
      <c r="G163" s="335" t="s">
        <v>327</v>
      </c>
      <c r="H163" s="335" t="s">
        <v>327</v>
      </c>
      <c r="I163" s="351"/>
      <c r="J163" s="335" t="s">
        <v>329</v>
      </c>
      <c r="K163" s="322">
        <f t="shared" si="5"/>
        <v>6</v>
      </c>
      <c r="L163" s="483">
        <v>2</v>
      </c>
      <c r="M163" s="323"/>
      <c r="N163" s="324">
        <v>4</v>
      </c>
    </row>
    <row r="164" spans="1:14" s="360" customFormat="1">
      <c r="A164" s="309" t="s">
        <v>2812</v>
      </c>
      <c r="B164" s="357"/>
      <c r="C164" s="309" t="s">
        <v>230</v>
      </c>
      <c r="D164" s="314"/>
      <c r="E164" s="358"/>
      <c r="F164" s="359"/>
      <c r="G164" s="341"/>
      <c r="H164" s="341"/>
      <c r="I164" s="359"/>
      <c r="J164" s="341"/>
      <c r="K164" s="322"/>
      <c r="L164" s="482"/>
      <c r="M164" s="342"/>
      <c r="N164" s="343"/>
    </row>
    <row r="165" spans="1:14">
      <c r="A165" s="318"/>
      <c r="B165" s="334"/>
      <c r="C165" s="345" t="s">
        <v>37</v>
      </c>
      <c r="D165" s="351"/>
      <c r="E165" s="328"/>
      <c r="F165" s="361"/>
      <c r="G165" s="348"/>
      <c r="H165" s="348"/>
      <c r="I165" s="351"/>
      <c r="J165" s="348"/>
      <c r="K165" s="322"/>
      <c r="L165" s="483"/>
      <c r="M165" s="323"/>
      <c r="N165" s="324"/>
    </row>
    <row r="166" spans="1:14" ht="409.5">
      <c r="A166" s="349">
        <f>MAX(A$1:$A165)+1</f>
        <v>98</v>
      </c>
      <c r="B166" s="334"/>
      <c r="C166" s="334" t="s">
        <v>411</v>
      </c>
      <c r="D166" s="334" t="s">
        <v>1499</v>
      </c>
      <c r="E166" s="327" t="s">
        <v>1500</v>
      </c>
      <c r="F166" s="333" t="s">
        <v>2977</v>
      </c>
      <c r="G166" s="335" t="s">
        <v>327</v>
      </c>
      <c r="H166" s="335" t="s">
        <v>327</v>
      </c>
      <c r="I166" s="351"/>
      <c r="J166" s="335" t="s">
        <v>329</v>
      </c>
      <c r="K166" s="322">
        <f t="shared" ref="K166:K188" si="6">SUM(L166:N166)</f>
        <v>132</v>
      </c>
      <c r="L166" s="483">
        <v>52</v>
      </c>
      <c r="M166" s="323">
        <v>80</v>
      </c>
      <c r="N166" s="324"/>
    </row>
    <row r="167" spans="1:14" ht="157.5">
      <c r="A167" s="349">
        <f>MAX(A$1:$A166)+1</f>
        <v>99</v>
      </c>
      <c r="B167" s="334"/>
      <c r="C167" s="334" t="s">
        <v>412</v>
      </c>
      <c r="D167" s="334" t="s">
        <v>1501</v>
      </c>
      <c r="E167" s="327" t="s">
        <v>1502</v>
      </c>
      <c r="F167" s="333" t="s">
        <v>2978</v>
      </c>
      <c r="G167" s="335" t="s">
        <v>327</v>
      </c>
      <c r="H167" s="335" t="s">
        <v>327</v>
      </c>
      <c r="I167" s="351"/>
      <c r="J167" s="335" t="s">
        <v>329</v>
      </c>
      <c r="K167" s="322">
        <f t="shared" si="6"/>
        <v>151</v>
      </c>
      <c r="L167" s="483">
        <v>51</v>
      </c>
      <c r="M167" s="323">
        <v>100</v>
      </c>
      <c r="N167" s="324"/>
    </row>
    <row r="168" spans="1:14" ht="110.25">
      <c r="A168" s="349">
        <f>MAX(A$1:$A167)+1</f>
        <v>100</v>
      </c>
      <c r="B168" s="334"/>
      <c r="C168" s="334" t="s">
        <v>413</v>
      </c>
      <c r="D168" s="334" t="s">
        <v>1503</v>
      </c>
      <c r="E168" s="320" t="s">
        <v>1504</v>
      </c>
      <c r="F168" s="333" t="s">
        <v>2979</v>
      </c>
      <c r="G168" s="335" t="s">
        <v>327</v>
      </c>
      <c r="H168" s="335" t="s">
        <v>327</v>
      </c>
      <c r="I168" s="351"/>
      <c r="J168" s="335" t="s">
        <v>329</v>
      </c>
      <c r="K168" s="322">
        <f t="shared" si="6"/>
        <v>23</v>
      </c>
      <c r="L168" s="483">
        <v>21</v>
      </c>
      <c r="M168" s="323">
        <v>2</v>
      </c>
      <c r="N168" s="324"/>
    </row>
    <row r="169" spans="1:14" ht="31.5">
      <c r="A169" s="349">
        <f>MAX(A$1:$A168)+1</f>
        <v>101</v>
      </c>
      <c r="B169" s="334"/>
      <c r="C169" s="334" t="s">
        <v>414</v>
      </c>
      <c r="D169" s="334" t="s">
        <v>1505</v>
      </c>
      <c r="E169" s="320" t="s">
        <v>1506</v>
      </c>
      <c r="F169" s="333" t="s">
        <v>2980</v>
      </c>
      <c r="G169" s="335" t="s">
        <v>327</v>
      </c>
      <c r="H169" s="335" t="s">
        <v>327</v>
      </c>
      <c r="I169" s="351"/>
      <c r="J169" s="335" t="s">
        <v>329</v>
      </c>
      <c r="K169" s="322">
        <f t="shared" si="6"/>
        <v>11</v>
      </c>
      <c r="L169" s="483">
        <v>1</v>
      </c>
      <c r="M169" s="323">
        <v>10</v>
      </c>
      <c r="N169" s="324"/>
    </row>
    <row r="170" spans="1:14" ht="31.5">
      <c r="A170" s="349">
        <f>MAX(A$1:$A169)+1</f>
        <v>102</v>
      </c>
      <c r="B170" s="334"/>
      <c r="C170" s="334" t="s">
        <v>415</v>
      </c>
      <c r="D170" s="334" t="s">
        <v>1507</v>
      </c>
      <c r="E170" s="320" t="s">
        <v>1072</v>
      </c>
      <c r="F170" s="333" t="s">
        <v>2981</v>
      </c>
      <c r="G170" s="335" t="s">
        <v>327</v>
      </c>
      <c r="H170" s="335" t="s">
        <v>327</v>
      </c>
      <c r="I170" s="351"/>
      <c r="J170" s="335"/>
      <c r="K170" s="322">
        <f t="shared" si="6"/>
        <v>5</v>
      </c>
      <c r="L170" s="483"/>
      <c r="M170" s="323">
        <v>5</v>
      </c>
      <c r="N170" s="324"/>
    </row>
    <row r="171" spans="1:14" ht="42.75" customHeight="1">
      <c r="A171" s="349">
        <f>MAX(A$1:$A170)+1</f>
        <v>103</v>
      </c>
      <c r="B171" s="334"/>
      <c r="C171" s="334" t="s">
        <v>2791</v>
      </c>
      <c r="D171" s="338" t="s">
        <v>1508</v>
      </c>
      <c r="E171" s="330" t="s">
        <v>1509</v>
      </c>
      <c r="F171" s="332" t="s">
        <v>2982</v>
      </c>
      <c r="G171" s="335" t="s">
        <v>327</v>
      </c>
      <c r="H171" s="335" t="s">
        <v>327</v>
      </c>
      <c r="I171" s="351"/>
      <c r="J171" s="335" t="s">
        <v>329</v>
      </c>
      <c r="K171" s="322">
        <f t="shared" si="6"/>
        <v>7</v>
      </c>
      <c r="L171" s="483"/>
      <c r="M171" s="323">
        <v>5</v>
      </c>
      <c r="N171" s="324">
        <v>2</v>
      </c>
    </row>
    <row r="172" spans="1:14" ht="31.5">
      <c r="A172" s="318"/>
      <c r="B172" s="334"/>
      <c r="C172" s="345" t="s">
        <v>60</v>
      </c>
      <c r="D172" s="351"/>
      <c r="E172" s="328"/>
      <c r="F172" s="361"/>
      <c r="G172" s="348"/>
      <c r="H172" s="348"/>
      <c r="I172" s="351"/>
      <c r="J172" s="348"/>
      <c r="K172" s="322">
        <f t="shared" si="6"/>
        <v>0</v>
      </c>
      <c r="L172" s="483"/>
      <c r="M172" s="323"/>
      <c r="N172" s="324"/>
    </row>
    <row r="173" spans="1:14">
      <c r="A173" s="318"/>
      <c r="B173" s="334"/>
      <c r="C173" s="345" t="s">
        <v>416</v>
      </c>
      <c r="D173" s="351"/>
      <c r="E173" s="328"/>
      <c r="F173" s="361"/>
      <c r="G173" s="348"/>
      <c r="H173" s="348"/>
      <c r="I173" s="351"/>
      <c r="J173" s="348"/>
      <c r="K173" s="322">
        <f t="shared" si="6"/>
        <v>0</v>
      </c>
      <c r="L173" s="483"/>
      <c r="M173" s="323"/>
      <c r="N173" s="324"/>
    </row>
    <row r="174" spans="1:14">
      <c r="A174" s="318"/>
      <c r="B174" s="334"/>
      <c r="C174" s="345" t="s">
        <v>1510</v>
      </c>
      <c r="D174" s="351"/>
      <c r="E174" s="328"/>
      <c r="F174" s="361"/>
      <c r="G174" s="335"/>
      <c r="H174" s="335"/>
      <c r="I174" s="351"/>
      <c r="J174" s="335"/>
      <c r="K174" s="322">
        <f t="shared" si="6"/>
        <v>0</v>
      </c>
      <c r="L174" s="483"/>
      <c r="M174" s="323"/>
      <c r="N174" s="324"/>
    </row>
    <row r="175" spans="1:14" ht="126">
      <c r="A175" s="349">
        <f>MAX(A$1:$A174)+1</f>
        <v>104</v>
      </c>
      <c r="B175" s="334"/>
      <c r="C175" s="334" t="s">
        <v>1511</v>
      </c>
      <c r="D175" s="334" t="s">
        <v>1512</v>
      </c>
      <c r="E175" s="320" t="s">
        <v>1513</v>
      </c>
      <c r="F175" s="319" t="s">
        <v>2983</v>
      </c>
      <c r="G175" s="335" t="s">
        <v>327</v>
      </c>
      <c r="H175" s="335" t="s">
        <v>327</v>
      </c>
      <c r="I175" s="351"/>
      <c r="J175" s="335" t="s">
        <v>331</v>
      </c>
      <c r="K175" s="322">
        <f t="shared" si="6"/>
        <v>21</v>
      </c>
      <c r="L175" s="483">
        <v>4</v>
      </c>
      <c r="M175" s="323">
        <v>4</v>
      </c>
      <c r="N175" s="324">
        <v>13</v>
      </c>
    </row>
    <row r="176" spans="1:14" ht="31.5">
      <c r="A176" s="318"/>
      <c r="B176" s="334"/>
      <c r="C176" s="345" t="s">
        <v>1514</v>
      </c>
      <c r="D176" s="351"/>
      <c r="E176" s="328"/>
      <c r="F176" s="319"/>
      <c r="G176" s="335"/>
      <c r="H176" s="335"/>
      <c r="I176" s="351"/>
      <c r="J176" s="335"/>
      <c r="K176" s="322">
        <f t="shared" si="6"/>
        <v>0</v>
      </c>
      <c r="L176" s="483"/>
      <c r="M176" s="323"/>
      <c r="N176" s="324"/>
    </row>
    <row r="177" spans="1:14" ht="126">
      <c r="A177" s="349">
        <f>MAX(A$1:$A176)+1</f>
        <v>105</v>
      </c>
      <c r="B177" s="334"/>
      <c r="C177" s="334" t="s">
        <v>1515</v>
      </c>
      <c r="D177" s="334" t="s">
        <v>1516</v>
      </c>
      <c r="E177" s="320" t="s">
        <v>1517</v>
      </c>
      <c r="F177" s="319" t="s">
        <v>2984</v>
      </c>
      <c r="G177" s="335" t="s">
        <v>327</v>
      </c>
      <c r="H177" s="335" t="s">
        <v>327</v>
      </c>
      <c r="I177" s="351"/>
      <c r="J177" s="335" t="s">
        <v>331</v>
      </c>
      <c r="K177" s="322">
        <f t="shared" si="6"/>
        <v>36</v>
      </c>
      <c r="L177" s="483">
        <v>4</v>
      </c>
      <c r="M177" s="323">
        <v>15</v>
      </c>
      <c r="N177" s="324">
        <v>17</v>
      </c>
    </row>
    <row r="178" spans="1:14">
      <c r="A178" s="318"/>
      <c r="B178" s="334"/>
      <c r="C178" s="345" t="s">
        <v>1518</v>
      </c>
      <c r="D178" s="351"/>
      <c r="E178" s="328"/>
      <c r="F178" s="319"/>
      <c r="G178" s="335"/>
      <c r="H178" s="335"/>
      <c r="I178" s="351"/>
      <c r="J178" s="335"/>
      <c r="K178" s="322">
        <f t="shared" si="6"/>
        <v>0</v>
      </c>
      <c r="L178" s="483"/>
      <c r="M178" s="323"/>
      <c r="N178" s="324"/>
    </row>
    <row r="179" spans="1:14" ht="110.25">
      <c r="A179" s="349">
        <f>MAX(A$1:$A178)+1</f>
        <v>106</v>
      </c>
      <c r="B179" s="334"/>
      <c r="C179" s="334" t="s">
        <v>1519</v>
      </c>
      <c r="D179" s="334" t="s">
        <v>1520</v>
      </c>
      <c r="E179" s="320" t="s">
        <v>1521</v>
      </c>
      <c r="F179" s="319" t="s">
        <v>2985</v>
      </c>
      <c r="G179" s="335" t="s">
        <v>327</v>
      </c>
      <c r="H179" s="335" t="s">
        <v>327</v>
      </c>
      <c r="I179" s="351"/>
      <c r="J179" s="335" t="s">
        <v>331</v>
      </c>
      <c r="K179" s="322">
        <f t="shared" si="6"/>
        <v>36</v>
      </c>
      <c r="L179" s="483">
        <v>4</v>
      </c>
      <c r="M179" s="323">
        <v>15</v>
      </c>
      <c r="N179" s="324">
        <v>17</v>
      </c>
    </row>
    <row r="180" spans="1:14">
      <c r="A180" s="318"/>
      <c r="B180" s="334"/>
      <c r="C180" s="345" t="s">
        <v>1335</v>
      </c>
      <c r="D180" s="334"/>
      <c r="E180" s="320"/>
      <c r="F180" s="319"/>
      <c r="G180" s="335"/>
      <c r="H180" s="335"/>
      <c r="I180" s="351"/>
      <c r="J180" s="335"/>
      <c r="K180" s="322">
        <f t="shared" si="6"/>
        <v>0</v>
      </c>
      <c r="L180" s="483"/>
      <c r="M180" s="323"/>
      <c r="N180" s="324"/>
    </row>
    <row r="181" spans="1:14">
      <c r="A181" s="318"/>
      <c r="B181" s="334"/>
      <c r="C181" s="345" t="s">
        <v>1522</v>
      </c>
      <c r="D181" s="334"/>
      <c r="E181" s="320"/>
      <c r="F181" s="319"/>
      <c r="G181" s="335"/>
      <c r="H181" s="335"/>
      <c r="I181" s="351"/>
      <c r="J181" s="335"/>
      <c r="K181" s="322">
        <f t="shared" si="6"/>
        <v>0</v>
      </c>
      <c r="L181" s="483"/>
      <c r="M181" s="323"/>
      <c r="N181" s="324"/>
    </row>
    <row r="182" spans="1:14" ht="94.5">
      <c r="A182" s="349">
        <f>MAX(A$1:$A181)+1</f>
        <v>107</v>
      </c>
      <c r="B182" s="334"/>
      <c r="C182" s="334" t="s">
        <v>1523</v>
      </c>
      <c r="D182" s="334" t="s">
        <v>1524</v>
      </c>
      <c r="E182" s="320" t="s">
        <v>1525</v>
      </c>
      <c r="F182" s="319" t="s">
        <v>2986</v>
      </c>
      <c r="G182" s="335" t="s">
        <v>327</v>
      </c>
      <c r="H182" s="335" t="s">
        <v>327</v>
      </c>
      <c r="I182" s="351"/>
      <c r="J182" s="335" t="s">
        <v>329</v>
      </c>
      <c r="K182" s="322">
        <f t="shared" si="6"/>
        <v>9</v>
      </c>
      <c r="L182" s="483">
        <v>1</v>
      </c>
      <c r="M182" s="323">
        <v>6</v>
      </c>
      <c r="N182" s="324">
        <v>2</v>
      </c>
    </row>
    <row r="183" spans="1:14">
      <c r="A183" s="318"/>
      <c r="B183" s="334"/>
      <c r="C183" s="345" t="s">
        <v>1526</v>
      </c>
      <c r="D183" s="334"/>
      <c r="E183" s="320"/>
      <c r="F183" s="319"/>
      <c r="G183" s="335"/>
      <c r="H183" s="335"/>
      <c r="I183" s="351"/>
      <c r="J183" s="335"/>
      <c r="K183" s="322">
        <f t="shared" si="6"/>
        <v>0</v>
      </c>
      <c r="L183" s="483"/>
      <c r="M183" s="323"/>
      <c r="N183" s="324"/>
    </row>
    <row r="184" spans="1:14" ht="189">
      <c r="A184" s="349">
        <f>MAX(A$1:$A183)+1</f>
        <v>108</v>
      </c>
      <c r="B184" s="334"/>
      <c r="C184" s="334" t="s">
        <v>1527</v>
      </c>
      <c r="D184" s="334" t="s">
        <v>1528</v>
      </c>
      <c r="E184" s="320" t="s">
        <v>1529</v>
      </c>
      <c r="F184" s="319" t="s">
        <v>2987</v>
      </c>
      <c r="G184" s="335" t="s">
        <v>327</v>
      </c>
      <c r="H184" s="335" t="s">
        <v>327</v>
      </c>
      <c r="I184" s="351"/>
      <c r="J184" s="335" t="s">
        <v>329</v>
      </c>
      <c r="K184" s="322">
        <f t="shared" si="6"/>
        <v>7</v>
      </c>
      <c r="L184" s="483">
        <v>1</v>
      </c>
      <c r="M184" s="323">
        <v>4</v>
      </c>
      <c r="N184" s="324">
        <v>2</v>
      </c>
    </row>
    <row r="185" spans="1:14">
      <c r="A185" s="318"/>
      <c r="B185" s="334"/>
      <c r="C185" s="345" t="s">
        <v>1530</v>
      </c>
      <c r="D185" s="334"/>
      <c r="E185" s="320"/>
      <c r="F185" s="319"/>
      <c r="G185" s="335"/>
      <c r="H185" s="335"/>
      <c r="I185" s="351"/>
      <c r="J185" s="335"/>
      <c r="K185" s="322">
        <f t="shared" si="6"/>
        <v>0</v>
      </c>
      <c r="L185" s="483"/>
      <c r="M185" s="323"/>
      <c r="N185" s="324"/>
    </row>
    <row r="186" spans="1:14" ht="94.5">
      <c r="A186" s="349">
        <f>MAX(A$1:$A185)+1</f>
        <v>109</v>
      </c>
      <c r="B186" s="334"/>
      <c r="C186" s="334" t="s">
        <v>1531</v>
      </c>
      <c r="D186" s="334" t="s">
        <v>1532</v>
      </c>
      <c r="E186" s="320" t="s">
        <v>1533</v>
      </c>
      <c r="F186" s="319" t="s">
        <v>2988</v>
      </c>
      <c r="G186" s="335" t="s">
        <v>327</v>
      </c>
      <c r="H186" s="335" t="s">
        <v>327</v>
      </c>
      <c r="I186" s="351"/>
      <c r="J186" s="335" t="s">
        <v>329</v>
      </c>
      <c r="K186" s="322">
        <f t="shared" si="6"/>
        <v>8</v>
      </c>
      <c r="L186" s="483"/>
      <c r="M186" s="323">
        <v>6</v>
      </c>
      <c r="N186" s="324">
        <v>2</v>
      </c>
    </row>
    <row r="187" spans="1:14">
      <c r="A187" s="318"/>
      <c r="B187" s="334"/>
      <c r="C187" s="345" t="s">
        <v>1510</v>
      </c>
      <c r="D187" s="334"/>
      <c r="E187" s="320"/>
      <c r="F187" s="319"/>
      <c r="G187" s="335"/>
      <c r="H187" s="335"/>
      <c r="I187" s="351"/>
      <c r="J187" s="335"/>
      <c r="K187" s="322">
        <f t="shared" si="6"/>
        <v>0</v>
      </c>
      <c r="L187" s="483"/>
      <c r="M187" s="323"/>
      <c r="N187" s="324"/>
    </row>
    <row r="188" spans="1:14" ht="94.5">
      <c r="A188" s="349">
        <f>MAX(A$1:$A187)+1</f>
        <v>110</v>
      </c>
      <c r="B188" s="334"/>
      <c r="C188" s="334" t="s">
        <v>1510</v>
      </c>
      <c r="D188" s="334" t="s">
        <v>1534</v>
      </c>
      <c r="E188" s="320" t="s">
        <v>1535</v>
      </c>
      <c r="F188" s="319" t="s">
        <v>2989</v>
      </c>
      <c r="G188" s="335" t="s">
        <v>327</v>
      </c>
      <c r="H188" s="335" t="s">
        <v>327</v>
      </c>
      <c r="I188" s="351"/>
      <c r="J188" s="335" t="s">
        <v>329</v>
      </c>
      <c r="K188" s="322">
        <f t="shared" si="6"/>
        <v>7</v>
      </c>
      <c r="L188" s="483"/>
      <c r="M188" s="323">
        <v>5</v>
      </c>
      <c r="N188" s="324">
        <v>2</v>
      </c>
    </row>
    <row r="189" spans="1:14" s="360" customFormat="1" ht="31.5">
      <c r="A189" s="309" t="s">
        <v>2790</v>
      </c>
      <c r="B189" s="357"/>
      <c r="C189" s="309" t="s">
        <v>263</v>
      </c>
      <c r="D189" s="314"/>
      <c r="E189" s="358"/>
      <c r="F189" s="359"/>
      <c r="G189" s="341"/>
      <c r="H189" s="341"/>
      <c r="I189" s="359"/>
      <c r="J189" s="341"/>
      <c r="K189" s="322"/>
      <c r="L189" s="482"/>
      <c r="M189" s="342"/>
      <c r="N189" s="343"/>
    </row>
    <row r="190" spans="1:14">
      <c r="A190" s="318"/>
      <c r="B190" s="334"/>
      <c r="C190" s="345" t="s">
        <v>37</v>
      </c>
      <c r="D190" s="351"/>
      <c r="E190" s="328"/>
      <c r="F190" s="361"/>
      <c r="G190" s="348"/>
      <c r="H190" s="348"/>
      <c r="I190" s="351"/>
      <c r="J190" s="348"/>
      <c r="K190" s="322"/>
      <c r="L190" s="483"/>
      <c r="M190" s="323"/>
      <c r="N190" s="324"/>
    </row>
    <row r="191" spans="1:14" ht="31.5">
      <c r="A191" s="349">
        <f>MAX(A$1:$A190)+1</f>
        <v>111</v>
      </c>
      <c r="B191" s="334"/>
      <c r="C191" s="334" t="s">
        <v>105</v>
      </c>
      <c r="D191" s="334" t="s">
        <v>1536</v>
      </c>
      <c r="E191" s="320" t="s">
        <v>1537</v>
      </c>
      <c r="F191" s="319" t="s">
        <v>2990</v>
      </c>
      <c r="G191" s="318" t="s">
        <v>327</v>
      </c>
      <c r="H191" s="361"/>
      <c r="I191" s="361"/>
      <c r="J191" s="335" t="s">
        <v>328</v>
      </c>
      <c r="K191" s="322">
        <f t="shared" ref="K191:K217" si="7">SUM(L191:N191)</f>
        <v>9</v>
      </c>
      <c r="L191" s="483">
        <v>6</v>
      </c>
      <c r="M191" s="323">
        <v>3</v>
      </c>
      <c r="N191" s="324"/>
    </row>
    <row r="192" spans="1:14" ht="47.25">
      <c r="A192" s="349">
        <f>MAX(A$1:$A191)+1</f>
        <v>112</v>
      </c>
      <c r="B192" s="334"/>
      <c r="C192" s="334" t="s">
        <v>264</v>
      </c>
      <c r="D192" s="334" t="s">
        <v>1538</v>
      </c>
      <c r="E192" s="320" t="s">
        <v>1539</v>
      </c>
      <c r="F192" s="319" t="s">
        <v>2991</v>
      </c>
      <c r="G192" s="318" t="s">
        <v>327</v>
      </c>
      <c r="H192" s="361"/>
      <c r="I192" s="361"/>
      <c r="J192" s="335" t="s">
        <v>328</v>
      </c>
      <c r="K192" s="322">
        <f t="shared" si="7"/>
        <v>12</v>
      </c>
      <c r="L192" s="483">
        <v>9</v>
      </c>
      <c r="M192" s="323">
        <v>3</v>
      </c>
      <c r="N192" s="324"/>
    </row>
    <row r="193" spans="1:14" ht="31.5">
      <c r="A193" s="349">
        <f>MAX(A$1:$A192)+1</f>
        <v>113</v>
      </c>
      <c r="B193" s="334"/>
      <c r="C193" s="334" t="s">
        <v>265</v>
      </c>
      <c r="D193" s="334" t="s">
        <v>1540</v>
      </c>
      <c r="E193" s="320" t="s">
        <v>1541</v>
      </c>
      <c r="F193" s="319" t="s">
        <v>2992</v>
      </c>
      <c r="G193" s="318" t="s">
        <v>327</v>
      </c>
      <c r="H193" s="318" t="s">
        <v>327</v>
      </c>
      <c r="I193" s="361"/>
      <c r="J193" s="335" t="s">
        <v>328</v>
      </c>
      <c r="K193" s="322">
        <f t="shared" si="7"/>
        <v>8</v>
      </c>
      <c r="L193" s="483">
        <v>6</v>
      </c>
      <c r="M193" s="323">
        <v>2</v>
      </c>
      <c r="N193" s="324"/>
    </row>
    <row r="194" spans="1:14" ht="47.25">
      <c r="A194" s="349">
        <f>MAX(A$1:$A193)+1</f>
        <v>114</v>
      </c>
      <c r="B194" s="334"/>
      <c r="C194" s="334" t="s">
        <v>266</v>
      </c>
      <c r="D194" s="334" t="s">
        <v>1542</v>
      </c>
      <c r="E194" s="320" t="s">
        <v>1543</v>
      </c>
      <c r="F194" s="319" t="s">
        <v>2993</v>
      </c>
      <c r="G194" s="318" t="s">
        <v>327</v>
      </c>
      <c r="H194" s="318" t="s">
        <v>327</v>
      </c>
      <c r="I194" s="361"/>
      <c r="J194" s="335" t="s">
        <v>328</v>
      </c>
      <c r="K194" s="322">
        <f t="shared" si="7"/>
        <v>32</v>
      </c>
      <c r="L194" s="483">
        <v>14</v>
      </c>
      <c r="M194" s="323">
        <v>8</v>
      </c>
      <c r="N194" s="324">
        <v>10</v>
      </c>
    </row>
    <row r="195" spans="1:14" ht="63">
      <c r="A195" s="349">
        <f>MAX(A$1:$A194)+1</f>
        <v>115</v>
      </c>
      <c r="B195" s="334"/>
      <c r="C195" s="334" t="s">
        <v>267</v>
      </c>
      <c r="D195" s="334" t="s">
        <v>1544</v>
      </c>
      <c r="E195" s="320" t="s">
        <v>1545</v>
      </c>
      <c r="F195" s="319" t="s">
        <v>2994</v>
      </c>
      <c r="G195" s="318" t="s">
        <v>327</v>
      </c>
      <c r="H195" s="318" t="s">
        <v>327</v>
      </c>
      <c r="I195" s="361"/>
      <c r="J195" s="335" t="s">
        <v>329</v>
      </c>
      <c r="K195" s="322">
        <f t="shared" si="7"/>
        <v>20</v>
      </c>
      <c r="L195" s="483">
        <v>12</v>
      </c>
      <c r="M195" s="323">
        <v>5</v>
      </c>
      <c r="N195" s="324">
        <v>3</v>
      </c>
    </row>
    <row r="196" spans="1:14" ht="31.5">
      <c r="A196" s="349">
        <f>MAX(A$1:$A195)+1</f>
        <v>116</v>
      </c>
      <c r="B196" s="334"/>
      <c r="C196" s="334" t="s">
        <v>268</v>
      </c>
      <c r="D196" s="334" t="s">
        <v>1546</v>
      </c>
      <c r="E196" s="320" t="s">
        <v>1547</v>
      </c>
      <c r="F196" s="319" t="s">
        <v>2758</v>
      </c>
      <c r="G196" s="318" t="s">
        <v>327</v>
      </c>
      <c r="H196" s="318" t="s">
        <v>327</v>
      </c>
      <c r="I196" s="361"/>
      <c r="J196" s="335" t="s">
        <v>328</v>
      </c>
      <c r="K196" s="322">
        <f t="shared" si="7"/>
        <v>186</v>
      </c>
      <c r="L196" s="483">
        <v>85</v>
      </c>
      <c r="M196" s="323">
        <v>101</v>
      </c>
      <c r="N196" s="324"/>
    </row>
    <row r="197" spans="1:14" ht="31.5">
      <c r="A197" s="349">
        <f>MAX(A$1:$A196)+1</f>
        <v>117</v>
      </c>
      <c r="B197" s="334"/>
      <c r="C197" s="334" t="s">
        <v>269</v>
      </c>
      <c r="D197" s="334" t="s">
        <v>1548</v>
      </c>
      <c r="E197" s="320" t="s">
        <v>1549</v>
      </c>
      <c r="F197" s="319" t="s">
        <v>2759</v>
      </c>
      <c r="G197" s="318" t="s">
        <v>327</v>
      </c>
      <c r="H197" s="318" t="s">
        <v>327</v>
      </c>
      <c r="I197" s="361"/>
      <c r="J197" s="335" t="s">
        <v>328</v>
      </c>
      <c r="K197" s="322">
        <f t="shared" si="7"/>
        <v>15</v>
      </c>
      <c r="L197" s="483">
        <v>8</v>
      </c>
      <c r="M197" s="323">
        <v>7</v>
      </c>
      <c r="N197" s="324"/>
    </row>
    <row r="198" spans="1:14" ht="31.5">
      <c r="A198" s="349">
        <f>MAX(A$1:$A197)+1</f>
        <v>118</v>
      </c>
      <c r="B198" s="334"/>
      <c r="C198" s="334" t="s">
        <v>417</v>
      </c>
      <c r="D198" s="565" t="s">
        <v>1550</v>
      </c>
      <c r="E198" s="320" t="s">
        <v>1551</v>
      </c>
      <c r="F198" s="319" t="s">
        <v>2995</v>
      </c>
      <c r="G198" s="318"/>
      <c r="H198" s="318" t="s">
        <v>327</v>
      </c>
      <c r="I198" s="361"/>
      <c r="J198" s="335" t="s">
        <v>328</v>
      </c>
      <c r="K198" s="322">
        <f t="shared" si="7"/>
        <v>150</v>
      </c>
      <c r="L198" s="483">
        <v>30</v>
      </c>
      <c r="M198" s="323">
        <v>20</v>
      </c>
      <c r="N198" s="324">
        <v>100</v>
      </c>
    </row>
    <row r="199" spans="1:14" ht="31.5">
      <c r="A199" s="349">
        <f>MAX(A$1:$A198)+1</f>
        <v>119</v>
      </c>
      <c r="B199" s="334"/>
      <c r="C199" s="334" t="s">
        <v>271</v>
      </c>
      <c r="D199" s="565"/>
      <c r="E199" s="320" t="s">
        <v>1552</v>
      </c>
      <c r="F199" s="319" t="s">
        <v>2996</v>
      </c>
      <c r="G199" s="318"/>
      <c r="H199" s="318" t="s">
        <v>327</v>
      </c>
      <c r="I199" s="361"/>
      <c r="J199" s="335" t="s">
        <v>328</v>
      </c>
      <c r="K199" s="322">
        <f t="shared" si="7"/>
        <v>20</v>
      </c>
      <c r="L199" s="483">
        <v>2</v>
      </c>
      <c r="M199" s="323">
        <v>4</v>
      </c>
      <c r="N199" s="324">
        <v>14</v>
      </c>
    </row>
    <row r="200" spans="1:14" ht="31.5">
      <c r="A200" s="349">
        <f>MAX(A$1:$A199)+1</f>
        <v>120</v>
      </c>
      <c r="B200" s="334"/>
      <c r="C200" s="334" t="s">
        <v>273</v>
      </c>
      <c r="D200" s="565"/>
      <c r="E200" s="320" t="s">
        <v>1553</v>
      </c>
      <c r="F200" s="319" t="s">
        <v>2997</v>
      </c>
      <c r="G200" s="335" t="s">
        <v>327</v>
      </c>
      <c r="H200" s="335" t="s">
        <v>327</v>
      </c>
      <c r="I200" s="351"/>
      <c r="J200" s="335" t="s">
        <v>342</v>
      </c>
      <c r="K200" s="322">
        <f t="shared" si="7"/>
        <v>9</v>
      </c>
      <c r="L200" s="483">
        <v>4</v>
      </c>
      <c r="M200" s="323">
        <v>4</v>
      </c>
      <c r="N200" s="324">
        <v>1</v>
      </c>
    </row>
    <row r="201" spans="1:14">
      <c r="A201" s="318"/>
      <c r="B201" s="334"/>
      <c r="C201" s="345" t="s">
        <v>274</v>
      </c>
      <c r="D201" s="351"/>
      <c r="E201" s="328"/>
      <c r="F201" s="361"/>
      <c r="G201" s="348"/>
      <c r="H201" s="348"/>
      <c r="I201" s="351"/>
      <c r="J201" s="348"/>
      <c r="K201" s="322">
        <f t="shared" si="7"/>
        <v>0</v>
      </c>
      <c r="L201" s="483"/>
      <c r="M201" s="323"/>
      <c r="N201" s="324"/>
    </row>
    <row r="202" spans="1:14" ht="31.5">
      <c r="A202" s="318"/>
      <c r="B202" s="334"/>
      <c r="C202" s="345" t="s">
        <v>418</v>
      </c>
      <c r="D202" s="351"/>
      <c r="E202" s="328"/>
      <c r="F202" s="361"/>
      <c r="G202" s="348"/>
      <c r="H202" s="348"/>
      <c r="I202" s="351"/>
      <c r="J202" s="348"/>
      <c r="K202" s="322">
        <f t="shared" si="7"/>
        <v>0</v>
      </c>
      <c r="L202" s="483"/>
      <c r="M202" s="323"/>
      <c r="N202" s="324"/>
    </row>
    <row r="203" spans="1:14">
      <c r="A203" s="349">
        <f>MAX(A$1:$A202)+1</f>
        <v>121</v>
      </c>
      <c r="B203" s="334"/>
      <c r="C203" s="162" t="s">
        <v>2998</v>
      </c>
      <c r="D203" s="351"/>
      <c r="E203" s="328" t="s">
        <v>2999</v>
      </c>
      <c r="F203" s="361"/>
      <c r="G203" s="335" t="s">
        <v>327</v>
      </c>
      <c r="H203" s="335" t="s">
        <v>327</v>
      </c>
      <c r="I203" s="351"/>
      <c r="J203" s="335" t="s">
        <v>329</v>
      </c>
      <c r="K203" s="322">
        <f t="shared" si="7"/>
        <v>0</v>
      </c>
      <c r="L203" s="483"/>
      <c r="M203" s="323"/>
      <c r="N203" s="324"/>
    </row>
    <row r="204" spans="1:14" ht="47.25">
      <c r="A204" s="349">
        <f>MAX(A$1:$A203)+1</f>
        <v>122</v>
      </c>
      <c r="B204" s="334"/>
      <c r="C204" s="334" t="s">
        <v>290</v>
      </c>
      <c r="D204" s="334" t="s">
        <v>1554</v>
      </c>
      <c r="E204" s="320" t="s">
        <v>1555</v>
      </c>
      <c r="F204" s="319" t="s">
        <v>3000</v>
      </c>
      <c r="G204" s="335"/>
      <c r="H204" s="318" t="s">
        <v>327</v>
      </c>
      <c r="I204" s="351"/>
      <c r="J204" s="335" t="s">
        <v>343</v>
      </c>
      <c r="K204" s="322">
        <f t="shared" si="7"/>
        <v>110</v>
      </c>
      <c r="L204" s="483">
        <v>50</v>
      </c>
      <c r="M204" s="323">
        <v>54</v>
      </c>
      <c r="N204" s="324">
        <v>6</v>
      </c>
    </row>
    <row r="205" spans="1:14" ht="63">
      <c r="A205" s="349">
        <f>MAX(A$1:$A204)+1</f>
        <v>123</v>
      </c>
      <c r="B205" s="334"/>
      <c r="C205" s="334" t="s">
        <v>1556</v>
      </c>
      <c r="D205" s="334" t="s">
        <v>1557</v>
      </c>
      <c r="E205" s="320" t="s">
        <v>1558</v>
      </c>
      <c r="F205" s="319" t="s">
        <v>3001</v>
      </c>
      <c r="G205" s="335" t="s">
        <v>327</v>
      </c>
      <c r="H205" s="335" t="s">
        <v>327</v>
      </c>
      <c r="I205" s="351"/>
      <c r="J205" s="335" t="s">
        <v>328</v>
      </c>
      <c r="K205" s="322">
        <f t="shared" si="7"/>
        <v>62</v>
      </c>
      <c r="L205" s="483">
        <v>32</v>
      </c>
      <c r="M205" s="323">
        <v>18</v>
      </c>
      <c r="N205" s="324">
        <v>12</v>
      </c>
    </row>
    <row r="206" spans="1:14">
      <c r="A206" s="318"/>
      <c r="B206" s="334"/>
      <c r="C206" s="345" t="s">
        <v>419</v>
      </c>
      <c r="D206" s="351"/>
      <c r="E206" s="328"/>
      <c r="F206" s="361"/>
      <c r="G206" s="348"/>
      <c r="H206" s="348"/>
      <c r="I206" s="351"/>
      <c r="J206" s="348"/>
      <c r="K206" s="322">
        <f t="shared" si="7"/>
        <v>0</v>
      </c>
      <c r="L206" s="483"/>
      <c r="M206" s="323"/>
      <c r="N206" s="324"/>
    </row>
    <row r="207" spans="1:14" ht="31.5">
      <c r="A207" s="349">
        <f>MAX(A$1:$A206)+1</f>
        <v>124</v>
      </c>
      <c r="B207" s="334"/>
      <c r="C207" s="334" t="s">
        <v>291</v>
      </c>
      <c r="D207" s="334"/>
      <c r="E207" s="320" t="s">
        <v>3614</v>
      </c>
      <c r="F207" s="375" t="s">
        <v>3044</v>
      </c>
      <c r="G207" s="335" t="s">
        <v>327</v>
      </c>
      <c r="H207" s="335" t="s">
        <v>327</v>
      </c>
      <c r="I207" s="351"/>
      <c r="J207" s="335" t="s">
        <v>328</v>
      </c>
      <c r="K207" s="322">
        <f t="shared" si="7"/>
        <v>211</v>
      </c>
      <c r="L207" s="483">
        <v>105</v>
      </c>
      <c r="M207" s="323">
        <v>71</v>
      </c>
      <c r="N207" s="324">
        <v>35</v>
      </c>
    </row>
    <row r="208" spans="1:14" ht="94.5">
      <c r="A208" s="318"/>
      <c r="B208" s="334"/>
      <c r="C208" s="345" t="s">
        <v>3615</v>
      </c>
      <c r="D208" s="351"/>
      <c r="E208" s="328"/>
      <c r="F208" s="361"/>
      <c r="G208" s="348"/>
      <c r="H208" s="348"/>
      <c r="I208" s="351"/>
      <c r="J208" s="348"/>
      <c r="K208" s="322">
        <f t="shared" si="7"/>
        <v>0</v>
      </c>
      <c r="L208" s="483"/>
      <c r="M208" s="323"/>
      <c r="N208" s="324"/>
    </row>
    <row r="209" spans="1:14">
      <c r="A209" s="318"/>
      <c r="B209" s="319"/>
      <c r="C209" s="376" t="s">
        <v>279</v>
      </c>
      <c r="D209" s="351"/>
      <c r="E209" s="328"/>
      <c r="F209" s="361"/>
      <c r="G209" s="348"/>
      <c r="H209" s="348"/>
      <c r="I209" s="351"/>
      <c r="J209" s="348"/>
      <c r="K209" s="322">
        <f t="shared" si="7"/>
        <v>0</v>
      </c>
      <c r="L209" s="483"/>
      <c r="M209" s="323"/>
      <c r="N209" s="324"/>
    </row>
    <row r="210" spans="1:14" s="308" customFormat="1" ht="63">
      <c r="A210" s="349">
        <f>MAX(A$1:$A209)+1</f>
        <v>125</v>
      </c>
      <c r="B210" s="319"/>
      <c r="C210" s="319" t="s">
        <v>280</v>
      </c>
      <c r="D210" s="566" t="s">
        <v>1559</v>
      </c>
      <c r="E210" s="327" t="s">
        <v>1560</v>
      </c>
      <c r="F210" s="333" t="s">
        <v>3002</v>
      </c>
      <c r="G210" s="318" t="s">
        <v>327</v>
      </c>
      <c r="H210" s="318" t="s">
        <v>327</v>
      </c>
      <c r="I210" s="361"/>
      <c r="J210" s="318" t="s">
        <v>341</v>
      </c>
      <c r="K210" s="322">
        <f t="shared" si="7"/>
        <v>47</v>
      </c>
      <c r="L210" s="483">
        <v>12</v>
      </c>
      <c r="M210" s="323">
        <v>30</v>
      </c>
      <c r="N210" s="324">
        <v>5</v>
      </c>
    </row>
    <row r="211" spans="1:14" s="308" customFormat="1" ht="47.25">
      <c r="A211" s="549">
        <f>MAX(A$1:$A210)+1</f>
        <v>126</v>
      </c>
      <c r="B211" s="549"/>
      <c r="C211" s="551" t="s">
        <v>281</v>
      </c>
      <c r="D211" s="566"/>
      <c r="E211" s="327" t="s">
        <v>1561</v>
      </c>
      <c r="F211" s="333" t="s">
        <v>3003</v>
      </c>
      <c r="G211" s="549" t="s">
        <v>327</v>
      </c>
      <c r="H211" s="549" t="s">
        <v>327</v>
      </c>
      <c r="I211" s="361"/>
      <c r="J211" s="549" t="s">
        <v>329</v>
      </c>
      <c r="K211" s="322">
        <f t="shared" si="7"/>
        <v>3</v>
      </c>
      <c r="L211" s="483">
        <v>2</v>
      </c>
      <c r="M211" s="323"/>
      <c r="N211" s="324">
        <v>1</v>
      </c>
    </row>
    <row r="212" spans="1:14" s="308" customFormat="1" ht="47.25">
      <c r="A212" s="550"/>
      <c r="B212" s="550"/>
      <c r="C212" s="552"/>
      <c r="D212" s="566"/>
      <c r="E212" s="327" t="s">
        <v>1562</v>
      </c>
      <c r="F212" s="333" t="s">
        <v>3004</v>
      </c>
      <c r="G212" s="550"/>
      <c r="H212" s="550"/>
      <c r="I212" s="361"/>
      <c r="J212" s="550"/>
      <c r="K212" s="322">
        <f t="shared" si="7"/>
        <v>2</v>
      </c>
      <c r="L212" s="483">
        <v>2</v>
      </c>
      <c r="M212" s="323"/>
      <c r="N212" s="324"/>
    </row>
    <row r="213" spans="1:14">
      <c r="A213" s="318"/>
      <c r="B213" s="334"/>
      <c r="C213" s="345" t="s">
        <v>282</v>
      </c>
      <c r="D213" s="351"/>
      <c r="E213" s="328"/>
      <c r="F213" s="361"/>
      <c r="G213" s="348"/>
      <c r="H213" s="348"/>
      <c r="I213" s="351"/>
      <c r="J213" s="348"/>
      <c r="K213" s="322">
        <f t="shared" si="7"/>
        <v>0</v>
      </c>
      <c r="L213" s="483"/>
      <c r="M213" s="323"/>
      <c r="N213" s="324"/>
    </row>
    <row r="214" spans="1:14" ht="63">
      <c r="A214" s="349">
        <f>MAX(A$1:$A213)+1</f>
        <v>127</v>
      </c>
      <c r="B214" s="334"/>
      <c r="C214" s="334" t="s">
        <v>283</v>
      </c>
      <c r="D214" s="564" t="s">
        <v>1563</v>
      </c>
      <c r="E214" s="320" t="s">
        <v>1564</v>
      </c>
      <c r="F214" s="333" t="s">
        <v>3005</v>
      </c>
      <c r="G214" s="335" t="s">
        <v>327</v>
      </c>
      <c r="H214" s="335" t="s">
        <v>327</v>
      </c>
      <c r="I214" s="351"/>
      <c r="J214" s="335" t="s">
        <v>341</v>
      </c>
      <c r="K214" s="322">
        <f t="shared" si="7"/>
        <v>119</v>
      </c>
      <c r="L214" s="483">
        <v>67</v>
      </c>
      <c r="M214" s="323">
        <v>42</v>
      </c>
      <c r="N214" s="324">
        <v>10</v>
      </c>
    </row>
    <row r="215" spans="1:14" ht="141.75">
      <c r="A215" s="349">
        <f>MAX(A$1:$A214)+1</f>
        <v>128</v>
      </c>
      <c r="B215" s="334"/>
      <c r="C215" s="334" t="s">
        <v>284</v>
      </c>
      <c r="D215" s="564"/>
      <c r="E215" s="327" t="s">
        <v>1565</v>
      </c>
      <c r="F215" s="333" t="s">
        <v>3006</v>
      </c>
      <c r="G215" s="335" t="s">
        <v>327</v>
      </c>
      <c r="H215" s="335" t="s">
        <v>327</v>
      </c>
      <c r="I215" s="351"/>
      <c r="J215" s="335" t="s">
        <v>329</v>
      </c>
      <c r="K215" s="322">
        <f t="shared" si="7"/>
        <v>7</v>
      </c>
      <c r="L215" s="483">
        <v>3</v>
      </c>
      <c r="M215" s="323">
        <v>4</v>
      </c>
      <c r="N215" s="324"/>
    </row>
    <row r="216" spans="1:14">
      <c r="A216" s="318"/>
      <c r="B216" s="334"/>
      <c r="C216" s="345" t="s">
        <v>288</v>
      </c>
      <c r="D216" s="351"/>
      <c r="E216" s="328"/>
      <c r="F216" s="361"/>
      <c r="G216" s="348"/>
      <c r="H216" s="348"/>
      <c r="I216" s="351"/>
      <c r="J216" s="348"/>
      <c r="K216" s="322">
        <f t="shared" si="7"/>
        <v>0</v>
      </c>
      <c r="L216" s="483"/>
      <c r="M216" s="323"/>
      <c r="N216" s="324"/>
    </row>
    <row r="217" spans="1:14" ht="47.25">
      <c r="A217" s="349">
        <f>MAX(A$1:$A216)+1</f>
        <v>129</v>
      </c>
      <c r="B217" s="334"/>
      <c r="C217" s="334" t="s">
        <v>289</v>
      </c>
      <c r="D217" s="334" t="s">
        <v>1566</v>
      </c>
      <c r="E217" s="320" t="s">
        <v>1567</v>
      </c>
      <c r="F217" s="333" t="s">
        <v>1567</v>
      </c>
      <c r="G217" s="335" t="s">
        <v>327</v>
      </c>
      <c r="H217" s="335" t="s">
        <v>327</v>
      </c>
      <c r="I217" s="351"/>
      <c r="J217" s="335" t="s">
        <v>341</v>
      </c>
      <c r="K217" s="322">
        <f t="shared" si="7"/>
        <v>90</v>
      </c>
      <c r="L217" s="483">
        <v>0</v>
      </c>
      <c r="M217" s="323">
        <v>0</v>
      </c>
      <c r="N217" s="324">
        <v>90</v>
      </c>
    </row>
    <row r="218" spans="1:14" s="360" customFormat="1">
      <c r="A218" s="309" t="s">
        <v>2813</v>
      </c>
      <c r="B218" s="357"/>
      <c r="C218" s="309" t="s">
        <v>402</v>
      </c>
      <c r="D218" s="357"/>
      <c r="E218" s="377"/>
      <c r="F218" s="378"/>
      <c r="G218" s="341"/>
      <c r="H218" s="341"/>
      <c r="I218" s="359"/>
      <c r="J218" s="341"/>
      <c r="K218" s="322"/>
      <c r="L218" s="482"/>
      <c r="M218" s="342"/>
      <c r="N218" s="324"/>
    </row>
    <row r="219" spans="1:14">
      <c r="A219" s="318"/>
      <c r="B219" s="334"/>
      <c r="C219" s="345" t="s">
        <v>403</v>
      </c>
      <c r="D219" s="334"/>
      <c r="E219" s="327"/>
      <c r="F219" s="333"/>
      <c r="G219" s="318"/>
      <c r="H219" s="318"/>
      <c r="I219" s="361"/>
      <c r="J219" s="318"/>
      <c r="K219" s="322"/>
      <c r="L219" s="483"/>
      <c r="M219" s="323"/>
      <c r="N219" s="324"/>
    </row>
    <row r="220" spans="1:14">
      <c r="A220" s="318"/>
      <c r="B220" s="334"/>
      <c r="C220" s="379" t="s">
        <v>405</v>
      </c>
      <c r="D220" s="334"/>
      <c r="E220" s="327"/>
      <c r="F220" s="333"/>
      <c r="G220" s="318"/>
      <c r="H220" s="318"/>
      <c r="I220" s="361"/>
      <c r="J220" s="318"/>
      <c r="K220" s="322"/>
      <c r="L220" s="483"/>
      <c r="M220" s="323"/>
      <c r="N220" s="324"/>
    </row>
    <row r="221" spans="1:14" s="382" customFormat="1" ht="204.75">
      <c r="A221" s="380">
        <f>MAX(A$1:$A220)+1</f>
        <v>130</v>
      </c>
      <c r="B221" s="366"/>
      <c r="C221" s="366" t="s">
        <v>1568</v>
      </c>
      <c r="D221" s="366" t="s">
        <v>1569</v>
      </c>
      <c r="E221" s="366" t="s">
        <v>1570</v>
      </c>
      <c r="F221" s="375" t="s">
        <v>1570</v>
      </c>
      <c r="G221" s="381"/>
      <c r="H221" s="368" t="s">
        <v>327</v>
      </c>
      <c r="I221" s="369"/>
      <c r="J221" s="368" t="s">
        <v>329</v>
      </c>
      <c r="K221" s="370">
        <f t="shared" ref="K221:K231" si="8">SUM(L221:N221)</f>
        <v>102</v>
      </c>
      <c r="L221" s="484">
        <v>2</v>
      </c>
      <c r="M221" s="371">
        <v>27</v>
      </c>
      <c r="N221" s="324">
        <v>73</v>
      </c>
    </row>
    <row r="222" spans="1:14">
      <c r="A222" s="318"/>
      <c r="B222" s="334"/>
      <c r="C222" s="345" t="s">
        <v>406</v>
      </c>
      <c r="D222" s="334"/>
      <c r="E222" s="327"/>
      <c r="F222" s="333"/>
      <c r="G222" s="335"/>
      <c r="H222" s="335"/>
      <c r="I222" s="351"/>
      <c r="J222" s="335"/>
      <c r="K222" s="322">
        <f t="shared" si="8"/>
        <v>0</v>
      </c>
      <c r="L222" s="483"/>
      <c r="M222" s="323"/>
      <c r="N222" s="324"/>
    </row>
    <row r="223" spans="1:14" ht="110.25">
      <c r="A223" s="349">
        <f>MAX(A$1:$A222)+1</f>
        <v>131</v>
      </c>
      <c r="B223" s="334"/>
      <c r="C223" s="334" t="s">
        <v>1571</v>
      </c>
      <c r="D223" s="334" t="s">
        <v>1572</v>
      </c>
      <c r="E223" s="327" t="s">
        <v>1573</v>
      </c>
      <c r="F223" s="333" t="s">
        <v>3007</v>
      </c>
      <c r="G223" s="318"/>
      <c r="H223" s="318" t="s">
        <v>327</v>
      </c>
      <c r="I223" s="351"/>
      <c r="J223" s="335" t="s">
        <v>329</v>
      </c>
      <c r="K223" s="322">
        <f t="shared" si="8"/>
        <v>145</v>
      </c>
      <c r="L223" s="483">
        <v>2</v>
      </c>
      <c r="M223" s="323">
        <v>37</v>
      </c>
      <c r="N223" s="324">
        <v>106</v>
      </c>
    </row>
    <row r="224" spans="1:14">
      <c r="A224" s="318"/>
      <c r="B224" s="334"/>
      <c r="C224" s="345" t="s">
        <v>1574</v>
      </c>
      <c r="D224" s="334"/>
      <c r="E224" s="327"/>
      <c r="F224" s="333"/>
      <c r="G224" s="318"/>
      <c r="H224" s="318"/>
      <c r="I224" s="351"/>
      <c r="J224" s="335"/>
      <c r="K224" s="322">
        <f t="shared" si="8"/>
        <v>0</v>
      </c>
      <c r="L224" s="483"/>
      <c r="M224" s="323"/>
      <c r="N224" s="324"/>
    </row>
    <row r="225" spans="1:14">
      <c r="A225" s="318"/>
      <c r="B225" s="334"/>
      <c r="C225" s="345" t="s">
        <v>404</v>
      </c>
      <c r="D225" s="334"/>
      <c r="E225" s="327"/>
      <c r="F225" s="333"/>
      <c r="G225" s="318"/>
      <c r="H225" s="318"/>
      <c r="I225" s="351"/>
      <c r="J225" s="335"/>
      <c r="K225" s="322">
        <f t="shared" si="8"/>
        <v>0</v>
      </c>
      <c r="L225" s="483"/>
      <c r="M225" s="323"/>
      <c r="N225" s="324"/>
    </row>
    <row r="226" spans="1:14" ht="94.5">
      <c r="A226" s="349">
        <f>MAX(A$1:$A225)+1</f>
        <v>132</v>
      </c>
      <c r="B226" s="334"/>
      <c r="C226" s="334" t="s">
        <v>1575</v>
      </c>
      <c r="D226" s="334" t="s">
        <v>1576</v>
      </c>
      <c r="E226" s="320" t="s">
        <v>1577</v>
      </c>
      <c r="F226" s="319" t="s">
        <v>3008</v>
      </c>
      <c r="G226" s="318" t="s">
        <v>327</v>
      </c>
      <c r="H226" s="318"/>
      <c r="I226" s="351"/>
      <c r="J226" s="335" t="s">
        <v>329</v>
      </c>
      <c r="K226" s="322">
        <f t="shared" si="8"/>
        <v>16</v>
      </c>
      <c r="L226" s="483">
        <v>2</v>
      </c>
      <c r="M226" s="323">
        <v>10</v>
      </c>
      <c r="N226" s="324">
        <v>4</v>
      </c>
    </row>
    <row r="227" spans="1:14">
      <c r="A227" s="318"/>
      <c r="B227" s="334"/>
      <c r="C227" s="345" t="s">
        <v>405</v>
      </c>
      <c r="D227" s="334"/>
      <c r="E227" s="327"/>
      <c r="F227" s="333"/>
      <c r="G227" s="335"/>
      <c r="H227" s="335"/>
      <c r="I227" s="351"/>
      <c r="J227" s="335"/>
      <c r="K227" s="322">
        <f t="shared" si="8"/>
        <v>0</v>
      </c>
      <c r="L227" s="483"/>
      <c r="M227" s="323"/>
      <c r="N227" s="324"/>
    </row>
    <row r="228" spans="1:14" ht="126">
      <c r="A228" s="349">
        <f>MAX(A$1:$A227)+1</f>
        <v>133</v>
      </c>
      <c r="B228" s="334"/>
      <c r="C228" s="334" t="s">
        <v>1578</v>
      </c>
      <c r="D228" s="334" t="s">
        <v>1579</v>
      </c>
      <c r="E228" s="320" t="s">
        <v>1580</v>
      </c>
      <c r="F228" s="319" t="s">
        <v>3009</v>
      </c>
      <c r="G228" s="335" t="s">
        <v>327</v>
      </c>
      <c r="H228" s="335" t="s">
        <v>327</v>
      </c>
      <c r="I228" s="351"/>
      <c r="J228" s="335" t="s">
        <v>329</v>
      </c>
      <c r="K228" s="322">
        <f t="shared" si="8"/>
        <v>146</v>
      </c>
      <c r="L228" s="483">
        <v>48</v>
      </c>
      <c r="M228" s="323">
        <v>62</v>
      </c>
      <c r="N228" s="324">
        <v>36</v>
      </c>
    </row>
    <row r="229" spans="1:14" ht="299.25">
      <c r="A229" s="349">
        <f>MAX(A$1:$A228)+1</f>
        <v>134</v>
      </c>
      <c r="B229" s="334"/>
      <c r="C229" s="334" t="s">
        <v>1581</v>
      </c>
      <c r="D229" s="334" t="s">
        <v>1582</v>
      </c>
      <c r="E229" s="320" t="s">
        <v>1583</v>
      </c>
      <c r="F229" s="319" t="s">
        <v>3616</v>
      </c>
      <c r="G229" s="335" t="s">
        <v>327</v>
      </c>
      <c r="H229" s="335" t="s">
        <v>327</v>
      </c>
      <c r="I229" s="351"/>
      <c r="J229" s="335" t="s">
        <v>329</v>
      </c>
      <c r="K229" s="322">
        <f t="shared" si="8"/>
        <v>127</v>
      </c>
      <c r="L229" s="483">
        <v>33</v>
      </c>
      <c r="M229" s="323">
        <v>58</v>
      </c>
      <c r="N229" s="324">
        <v>36</v>
      </c>
    </row>
    <row r="230" spans="1:14">
      <c r="A230" s="318"/>
      <c r="B230" s="334"/>
      <c r="C230" s="345" t="s">
        <v>408</v>
      </c>
      <c r="D230" s="334"/>
      <c r="E230" s="327"/>
      <c r="F230" s="333"/>
      <c r="G230" s="335"/>
      <c r="H230" s="335"/>
      <c r="I230" s="351"/>
      <c r="J230" s="335"/>
      <c r="K230" s="322">
        <f t="shared" si="8"/>
        <v>0</v>
      </c>
      <c r="L230" s="483"/>
      <c r="M230" s="323"/>
      <c r="N230" s="324"/>
    </row>
    <row r="231" spans="1:14" ht="189">
      <c r="A231" s="326">
        <f>MAX(A$1:$A230)+1</f>
        <v>135</v>
      </c>
      <c r="B231" s="334"/>
      <c r="C231" s="334" t="s">
        <v>2792</v>
      </c>
      <c r="D231" s="334" t="s">
        <v>1328</v>
      </c>
      <c r="E231" s="320" t="s">
        <v>3010</v>
      </c>
      <c r="F231" s="331" t="s">
        <v>2793</v>
      </c>
      <c r="G231" s="318" t="s">
        <v>327</v>
      </c>
      <c r="H231" s="318"/>
      <c r="I231" s="361"/>
      <c r="J231" s="318" t="s">
        <v>329</v>
      </c>
      <c r="K231" s="322">
        <f t="shared" si="8"/>
        <v>4</v>
      </c>
      <c r="L231" s="483"/>
      <c r="M231" s="323">
        <v>4</v>
      </c>
      <c r="N231" s="324"/>
    </row>
    <row r="232" spans="1:14" s="360" customFormat="1" ht="31.5">
      <c r="A232" s="309" t="s">
        <v>2814</v>
      </c>
      <c r="B232" s="357"/>
      <c r="C232" s="309" t="s">
        <v>1584</v>
      </c>
      <c r="D232" s="314"/>
      <c r="E232" s="358"/>
      <c r="F232" s="359"/>
      <c r="G232" s="341"/>
      <c r="H232" s="341"/>
      <c r="I232" s="359"/>
      <c r="J232" s="341"/>
      <c r="K232" s="322"/>
      <c r="L232" s="482"/>
      <c r="M232" s="342"/>
      <c r="N232" s="343"/>
    </row>
    <row r="233" spans="1:14">
      <c r="A233" s="318"/>
      <c r="B233" s="334"/>
      <c r="C233" s="345" t="s">
        <v>293</v>
      </c>
      <c r="D233" s="351"/>
      <c r="E233" s="328"/>
      <c r="F233" s="361"/>
      <c r="G233" s="341"/>
      <c r="H233" s="341"/>
      <c r="I233" s="361"/>
      <c r="J233" s="341"/>
      <c r="K233" s="322"/>
      <c r="L233" s="483"/>
      <c r="M233" s="323"/>
      <c r="N233" s="324"/>
    </row>
    <row r="234" spans="1:14" ht="94.5">
      <c r="A234" s="349">
        <f>MAX(A$1:$A233)+1</f>
        <v>136</v>
      </c>
      <c r="B234" s="334"/>
      <c r="C234" s="334" t="s">
        <v>294</v>
      </c>
      <c r="D234" s="334" t="s">
        <v>1585</v>
      </c>
      <c r="E234" s="320" t="s">
        <v>1586</v>
      </c>
      <c r="F234" s="383" t="s">
        <v>3011</v>
      </c>
      <c r="G234" s="318" t="s">
        <v>327</v>
      </c>
      <c r="H234" s="318" t="s">
        <v>327</v>
      </c>
      <c r="I234" s="361"/>
      <c r="J234" s="318" t="s">
        <v>329</v>
      </c>
      <c r="K234" s="322">
        <f t="shared" ref="K234:K249" si="9">SUM(L234:N234)</f>
        <v>35</v>
      </c>
      <c r="L234" s="483">
        <v>10</v>
      </c>
      <c r="M234" s="323">
        <v>25</v>
      </c>
      <c r="N234" s="324"/>
    </row>
    <row r="235" spans="1:14" ht="110.25">
      <c r="A235" s="349">
        <f>MAX(A$1:$A234)+1</f>
        <v>137</v>
      </c>
      <c r="B235" s="334"/>
      <c r="C235" s="334" t="s">
        <v>295</v>
      </c>
      <c r="D235" s="334" t="s">
        <v>1585</v>
      </c>
      <c r="E235" s="320" t="s">
        <v>1587</v>
      </c>
      <c r="F235" s="319" t="s">
        <v>2901</v>
      </c>
      <c r="G235" s="335" t="s">
        <v>327</v>
      </c>
      <c r="H235" s="335" t="s">
        <v>327</v>
      </c>
      <c r="I235" s="351"/>
      <c r="J235" s="335" t="s">
        <v>330</v>
      </c>
      <c r="K235" s="322">
        <f t="shared" si="9"/>
        <v>60</v>
      </c>
      <c r="L235" s="483">
        <v>10</v>
      </c>
      <c r="M235" s="323">
        <v>50</v>
      </c>
      <c r="N235" s="324"/>
    </row>
    <row r="236" spans="1:14" ht="31.5">
      <c r="A236" s="349">
        <f>MAX(A$1:$A235)+1</f>
        <v>138</v>
      </c>
      <c r="B236" s="334"/>
      <c r="C236" s="334" t="s">
        <v>296</v>
      </c>
      <c r="D236" s="334" t="s">
        <v>1585</v>
      </c>
      <c r="E236" s="320" t="s">
        <v>1588</v>
      </c>
      <c r="F236" s="319" t="s">
        <v>2902</v>
      </c>
      <c r="G236" s="335" t="s">
        <v>327</v>
      </c>
      <c r="H236" s="335" t="s">
        <v>327</v>
      </c>
      <c r="I236" s="351"/>
      <c r="J236" s="335" t="s">
        <v>344</v>
      </c>
      <c r="K236" s="322">
        <f t="shared" si="9"/>
        <v>170</v>
      </c>
      <c r="L236" s="483">
        <v>10</v>
      </c>
      <c r="M236" s="323">
        <v>160</v>
      </c>
      <c r="N236" s="324"/>
    </row>
    <row r="237" spans="1:14" ht="78.75">
      <c r="A237" s="349">
        <f>MAX(A$1:$A236)+1</f>
        <v>139</v>
      </c>
      <c r="B237" s="334"/>
      <c r="C237" s="334" t="s">
        <v>297</v>
      </c>
      <c r="D237" s="334" t="s">
        <v>1585</v>
      </c>
      <c r="E237" s="320" t="s">
        <v>1589</v>
      </c>
      <c r="F237" s="319" t="s">
        <v>2774</v>
      </c>
      <c r="G237" s="335" t="s">
        <v>327</v>
      </c>
      <c r="H237" s="335" t="s">
        <v>327</v>
      </c>
      <c r="I237" s="351"/>
      <c r="J237" s="335" t="s">
        <v>329</v>
      </c>
      <c r="K237" s="322">
        <f t="shared" si="9"/>
        <v>30</v>
      </c>
      <c r="L237" s="483">
        <v>10</v>
      </c>
      <c r="M237" s="323">
        <v>20</v>
      </c>
      <c r="N237" s="324"/>
    </row>
    <row r="238" spans="1:14" ht="78.75">
      <c r="A238" s="349">
        <f>MAX(A$1:$A237)+1</f>
        <v>140</v>
      </c>
      <c r="B238" s="334"/>
      <c r="C238" s="334" t="s">
        <v>298</v>
      </c>
      <c r="D238" s="334" t="s">
        <v>1585</v>
      </c>
      <c r="E238" s="320" t="s">
        <v>1590</v>
      </c>
      <c r="F238" s="319" t="s">
        <v>3012</v>
      </c>
      <c r="G238" s="335" t="s">
        <v>327</v>
      </c>
      <c r="H238" s="335" t="s">
        <v>327</v>
      </c>
      <c r="I238" s="351"/>
      <c r="J238" s="335" t="s">
        <v>330</v>
      </c>
      <c r="K238" s="322">
        <f t="shared" si="9"/>
        <v>40</v>
      </c>
      <c r="L238" s="483">
        <v>10</v>
      </c>
      <c r="M238" s="323">
        <v>30</v>
      </c>
      <c r="N238" s="324"/>
    </row>
    <row r="239" spans="1:14" ht="47.25">
      <c r="A239" s="349">
        <f>MAX(A$1:$A238)+1</f>
        <v>141</v>
      </c>
      <c r="B239" s="334"/>
      <c r="C239" s="334" t="s">
        <v>299</v>
      </c>
      <c r="D239" s="334" t="s">
        <v>1585</v>
      </c>
      <c r="E239" s="320" t="s">
        <v>1591</v>
      </c>
      <c r="F239" s="319" t="s">
        <v>1591</v>
      </c>
      <c r="G239" s="335" t="s">
        <v>327</v>
      </c>
      <c r="H239" s="335" t="s">
        <v>327</v>
      </c>
      <c r="I239" s="351"/>
      <c r="J239" s="335" t="s">
        <v>330</v>
      </c>
      <c r="K239" s="322">
        <f t="shared" si="9"/>
        <v>30</v>
      </c>
      <c r="L239" s="483"/>
      <c r="M239" s="323">
        <v>30</v>
      </c>
      <c r="N239" s="324"/>
    </row>
    <row r="240" spans="1:14" ht="31.5">
      <c r="A240" s="349">
        <f>MAX(A$1:$A239)+1</f>
        <v>142</v>
      </c>
      <c r="B240" s="334"/>
      <c r="C240" s="334" t="s">
        <v>300</v>
      </c>
      <c r="D240" s="334" t="s">
        <v>1585</v>
      </c>
      <c r="E240" s="320" t="s">
        <v>1592</v>
      </c>
      <c r="F240" s="319" t="s">
        <v>1592</v>
      </c>
      <c r="G240" s="335" t="s">
        <v>327</v>
      </c>
      <c r="H240" s="335" t="s">
        <v>327</v>
      </c>
      <c r="I240" s="351"/>
      <c r="J240" s="335" t="s">
        <v>344</v>
      </c>
      <c r="K240" s="322">
        <f t="shared" si="9"/>
        <v>25</v>
      </c>
      <c r="L240" s="483"/>
      <c r="M240" s="323">
        <v>25</v>
      </c>
      <c r="N240" s="324"/>
    </row>
    <row r="241" spans="1:14" ht="47.25">
      <c r="A241" s="349">
        <f>MAX(A$1:$A240)+1</f>
        <v>143</v>
      </c>
      <c r="B241" s="334"/>
      <c r="C241" s="334" t="s">
        <v>301</v>
      </c>
      <c r="D241" s="334" t="s">
        <v>1585</v>
      </c>
      <c r="E241" s="320" t="s">
        <v>1593</v>
      </c>
      <c r="F241" s="319" t="s">
        <v>1593</v>
      </c>
      <c r="G241" s="335" t="s">
        <v>327</v>
      </c>
      <c r="H241" s="335" t="s">
        <v>327</v>
      </c>
      <c r="I241" s="351"/>
      <c r="J241" s="335" t="s">
        <v>330</v>
      </c>
      <c r="K241" s="322">
        <f t="shared" si="9"/>
        <v>15</v>
      </c>
      <c r="L241" s="483"/>
      <c r="M241" s="323">
        <v>15</v>
      </c>
      <c r="N241" s="324"/>
    </row>
    <row r="242" spans="1:14">
      <c r="A242" s="318"/>
      <c r="B242" s="334"/>
      <c r="C242" s="345" t="s">
        <v>420</v>
      </c>
      <c r="D242" s="351"/>
      <c r="E242" s="328"/>
      <c r="F242" s="361"/>
      <c r="G242" s="348"/>
      <c r="H242" s="348"/>
      <c r="I242" s="351"/>
      <c r="J242" s="348"/>
      <c r="K242" s="322">
        <f t="shared" si="9"/>
        <v>0</v>
      </c>
      <c r="L242" s="483"/>
      <c r="M242" s="323"/>
      <c r="N242" s="324"/>
    </row>
    <row r="243" spans="1:14" ht="110.25">
      <c r="A243" s="349">
        <f>MAX(A$1:$A242)+1</f>
        <v>144</v>
      </c>
      <c r="B243" s="334"/>
      <c r="C243" s="334" t="s">
        <v>303</v>
      </c>
      <c r="D243" s="334" t="s">
        <v>1594</v>
      </c>
      <c r="E243" s="320" t="s">
        <v>1595</v>
      </c>
      <c r="F243" s="319" t="s">
        <v>2777</v>
      </c>
      <c r="G243" s="335" t="s">
        <v>327</v>
      </c>
      <c r="H243" s="335" t="s">
        <v>327</v>
      </c>
      <c r="I243" s="351"/>
      <c r="J243" s="335" t="s">
        <v>330</v>
      </c>
      <c r="K243" s="322">
        <f t="shared" si="9"/>
        <v>50</v>
      </c>
      <c r="L243" s="483"/>
      <c r="M243" s="323">
        <v>50</v>
      </c>
      <c r="N243" s="324"/>
    </row>
    <row r="244" spans="1:14" ht="78.75">
      <c r="A244" s="349">
        <f>MAX(A$1:$A243)+1</f>
        <v>145</v>
      </c>
      <c r="B244" s="334"/>
      <c r="C244" s="334" t="s">
        <v>304</v>
      </c>
      <c r="D244" s="334" t="s">
        <v>1594</v>
      </c>
      <c r="E244" s="320" t="s">
        <v>1261</v>
      </c>
      <c r="F244" s="319" t="s">
        <v>2778</v>
      </c>
      <c r="G244" s="335" t="s">
        <v>327</v>
      </c>
      <c r="H244" s="335" t="s">
        <v>327</v>
      </c>
      <c r="I244" s="351"/>
      <c r="J244" s="335" t="s">
        <v>330</v>
      </c>
      <c r="K244" s="322">
        <f t="shared" si="9"/>
        <v>160</v>
      </c>
      <c r="L244" s="483"/>
      <c r="M244" s="323">
        <v>160</v>
      </c>
      <c r="N244" s="324"/>
    </row>
    <row r="245" spans="1:14" ht="31.5">
      <c r="A245" s="349">
        <f>MAX(A$1:$A244)+1</f>
        <v>146</v>
      </c>
      <c r="B245" s="334"/>
      <c r="C245" s="334" t="s">
        <v>305</v>
      </c>
      <c r="D245" s="334" t="s">
        <v>1594</v>
      </c>
      <c r="E245" s="320" t="s">
        <v>1596</v>
      </c>
      <c r="F245" s="319" t="s">
        <v>1596</v>
      </c>
      <c r="G245" s="335" t="s">
        <v>327</v>
      </c>
      <c r="H245" s="335" t="s">
        <v>327</v>
      </c>
      <c r="I245" s="351"/>
      <c r="J245" s="335" t="s">
        <v>330</v>
      </c>
      <c r="K245" s="322">
        <f t="shared" si="9"/>
        <v>12</v>
      </c>
      <c r="L245" s="483"/>
      <c r="M245" s="323">
        <v>12</v>
      </c>
      <c r="N245" s="324"/>
    </row>
    <row r="246" spans="1:14" ht="63">
      <c r="A246" s="349">
        <f>MAX(A$1:$A245)+1</f>
        <v>147</v>
      </c>
      <c r="B246" s="334"/>
      <c r="C246" s="334" t="s">
        <v>421</v>
      </c>
      <c r="D246" s="334" t="s">
        <v>1597</v>
      </c>
      <c r="E246" s="320" t="s">
        <v>1598</v>
      </c>
      <c r="F246" s="319" t="s">
        <v>3013</v>
      </c>
      <c r="G246" s="335" t="s">
        <v>327</v>
      </c>
      <c r="H246" s="335" t="s">
        <v>327</v>
      </c>
      <c r="I246" s="351"/>
      <c r="J246" s="335" t="s">
        <v>329</v>
      </c>
      <c r="K246" s="322">
        <f t="shared" si="9"/>
        <v>5</v>
      </c>
      <c r="L246" s="483"/>
      <c r="M246" s="323">
        <v>5</v>
      </c>
      <c r="N246" s="324"/>
    </row>
    <row r="247" spans="1:14" ht="47.25">
      <c r="A247" s="349">
        <f>MAX(A$1:$A246)+1</f>
        <v>148</v>
      </c>
      <c r="B247" s="334"/>
      <c r="C247" s="334" t="s">
        <v>307</v>
      </c>
      <c r="D247" s="334" t="s">
        <v>1599</v>
      </c>
      <c r="E247" s="320" t="s">
        <v>1600</v>
      </c>
      <c r="F247" s="319" t="s">
        <v>1600</v>
      </c>
      <c r="G247" s="335" t="s">
        <v>327</v>
      </c>
      <c r="H247" s="335"/>
      <c r="I247" s="351"/>
      <c r="J247" s="335" t="s">
        <v>345</v>
      </c>
      <c r="K247" s="322">
        <f t="shared" si="9"/>
        <v>9</v>
      </c>
      <c r="L247" s="483">
        <v>4</v>
      </c>
      <c r="M247" s="323">
        <v>5</v>
      </c>
      <c r="N247" s="324"/>
    </row>
    <row r="248" spans="1:14" ht="31.5">
      <c r="A248" s="318"/>
      <c r="B248" s="334"/>
      <c r="C248" s="345" t="s">
        <v>308</v>
      </c>
      <c r="D248" s="351"/>
      <c r="E248" s="328"/>
      <c r="F248" s="361"/>
      <c r="G248" s="348"/>
      <c r="H248" s="348"/>
      <c r="I248" s="351"/>
      <c r="J248" s="348"/>
      <c r="K248" s="322">
        <f t="shared" si="9"/>
        <v>0</v>
      </c>
      <c r="L248" s="483"/>
      <c r="M248" s="323"/>
      <c r="N248" s="324"/>
    </row>
    <row r="249" spans="1:14" ht="220.5">
      <c r="A249" s="349">
        <f>MAX(A$1:$A248)+1</f>
        <v>149</v>
      </c>
      <c r="B249" s="334"/>
      <c r="C249" s="334" t="s">
        <v>46</v>
      </c>
      <c r="D249" s="334" t="s">
        <v>1601</v>
      </c>
      <c r="E249" s="327" t="s">
        <v>1602</v>
      </c>
      <c r="F249" s="333" t="s">
        <v>2781</v>
      </c>
      <c r="G249" s="335" t="s">
        <v>327</v>
      </c>
      <c r="H249" s="335" t="s">
        <v>327</v>
      </c>
      <c r="I249" s="351"/>
      <c r="J249" s="335" t="s">
        <v>329</v>
      </c>
      <c r="K249" s="322">
        <f t="shared" si="9"/>
        <v>10</v>
      </c>
      <c r="L249" s="483">
        <v>1</v>
      </c>
      <c r="M249" s="323">
        <v>8</v>
      </c>
      <c r="N249" s="324">
        <v>1</v>
      </c>
    </row>
    <row r="250" spans="1:14" s="360" customFormat="1" ht="31.5">
      <c r="A250" s="309" t="s">
        <v>2815</v>
      </c>
      <c r="B250" s="357"/>
      <c r="C250" s="309" t="s">
        <v>1603</v>
      </c>
      <c r="D250" s="314"/>
      <c r="E250" s="358"/>
      <c r="F250" s="359"/>
      <c r="G250" s="341"/>
      <c r="H250" s="341"/>
      <c r="I250" s="359"/>
      <c r="J250" s="341"/>
      <c r="K250" s="322"/>
      <c r="L250" s="482"/>
      <c r="M250" s="342"/>
      <c r="N250" s="343"/>
    </row>
    <row r="251" spans="1:14" ht="47.25">
      <c r="A251" s="318"/>
      <c r="B251" s="334"/>
      <c r="C251" s="345" t="s">
        <v>310</v>
      </c>
      <c r="D251" s="351"/>
      <c r="E251" s="328"/>
      <c r="F251" s="361"/>
      <c r="G251" s="348"/>
      <c r="H251" s="348"/>
      <c r="I251" s="351"/>
      <c r="J251" s="348"/>
      <c r="K251" s="322"/>
      <c r="L251" s="483"/>
      <c r="M251" s="323"/>
      <c r="N251" s="324"/>
    </row>
    <row r="252" spans="1:14" ht="47.25">
      <c r="A252" s="349">
        <f>MAX(A$1:$A251)+1</f>
        <v>150</v>
      </c>
      <c r="B252" s="334"/>
      <c r="C252" s="334" t="s">
        <v>422</v>
      </c>
      <c r="D252" s="334" t="s">
        <v>1604</v>
      </c>
      <c r="E252" s="327" t="s">
        <v>1605</v>
      </c>
      <c r="F252" s="333" t="s">
        <v>1605</v>
      </c>
      <c r="G252" s="335"/>
      <c r="H252" s="335" t="s">
        <v>327</v>
      </c>
      <c r="I252" s="351"/>
      <c r="J252" s="335" t="s">
        <v>330</v>
      </c>
      <c r="K252" s="322">
        <f t="shared" ref="K252:K273" si="10">SUM(L252:N252)</f>
        <v>196</v>
      </c>
      <c r="L252" s="483">
        <v>35</v>
      </c>
      <c r="M252" s="323">
        <v>161</v>
      </c>
      <c r="N252" s="324"/>
    </row>
    <row r="253" spans="1:14" ht="78.75">
      <c r="A253" s="349">
        <f>MAX(A$1:$A252)+1</f>
        <v>151</v>
      </c>
      <c r="B253" s="334"/>
      <c r="C253" s="334" t="s">
        <v>317</v>
      </c>
      <c r="D253" s="334" t="s">
        <v>1606</v>
      </c>
      <c r="E253" s="327" t="s">
        <v>1607</v>
      </c>
      <c r="F253" s="333" t="s">
        <v>1607</v>
      </c>
      <c r="G253" s="335"/>
      <c r="H253" s="335" t="s">
        <v>327</v>
      </c>
      <c r="I253" s="351"/>
      <c r="J253" s="335" t="s">
        <v>330</v>
      </c>
      <c r="K253" s="322">
        <f t="shared" si="10"/>
        <v>178</v>
      </c>
      <c r="L253" s="483">
        <v>105</v>
      </c>
      <c r="M253" s="323">
        <v>73</v>
      </c>
      <c r="N253" s="324"/>
    </row>
    <row r="254" spans="1:14" ht="94.5">
      <c r="A254" s="349">
        <f>MAX(A$1:$A253)+1</f>
        <v>152</v>
      </c>
      <c r="B254" s="334"/>
      <c r="C254" s="334" t="s">
        <v>423</v>
      </c>
      <c r="D254" s="384" t="s">
        <v>1608</v>
      </c>
      <c r="E254" s="320" t="s">
        <v>1609</v>
      </c>
      <c r="F254" s="333" t="s">
        <v>3014</v>
      </c>
      <c r="G254" s="335" t="s">
        <v>327</v>
      </c>
      <c r="H254" s="335" t="s">
        <v>327</v>
      </c>
      <c r="I254" s="351"/>
      <c r="J254" s="335" t="s">
        <v>330</v>
      </c>
      <c r="K254" s="322">
        <f t="shared" si="10"/>
        <v>13</v>
      </c>
      <c r="L254" s="483">
        <v>5</v>
      </c>
      <c r="M254" s="323">
        <v>8</v>
      </c>
      <c r="N254" s="324"/>
    </row>
    <row r="255" spans="1:14" ht="110.25">
      <c r="A255" s="349">
        <f>MAX(A$1:$A254)+1</f>
        <v>153</v>
      </c>
      <c r="B255" s="334"/>
      <c r="C255" s="334" t="s">
        <v>424</v>
      </c>
      <c r="D255" s="334" t="s">
        <v>1610</v>
      </c>
      <c r="E255" s="320" t="s">
        <v>1611</v>
      </c>
      <c r="F255" s="333" t="s">
        <v>1611</v>
      </c>
      <c r="G255" s="335" t="s">
        <v>327</v>
      </c>
      <c r="H255" s="335" t="s">
        <v>327</v>
      </c>
      <c r="I255" s="351"/>
      <c r="J255" s="335" t="s">
        <v>329</v>
      </c>
      <c r="K255" s="322">
        <f t="shared" si="10"/>
        <v>3</v>
      </c>
      <c r="L255" s="483">
        <v>1</v>
      </c>
      <c r="M255" s="323">
        <v>2</v>
      </c>
      <c r="N255" s="324"/>
    </row>
    <row r="256" spans="1:14" ht="173.25">
      <c r="A256" s="349">
        <f>MAX(A$1:$A255)+1</f>
        <v>154</v>
      </c>
      <c r="B256" s="334"/>
      <c r="C256" s="334" t="s">
        <v>2791</v>
      </c>
      <c r="D256" s="334" t="s">
        <v>1612</v>
      </c>
      <c r="E256" s="327" t="s">
        <v>1326</v>
      </c>
      <c r="F256" s="333" t="s">
        <v>3265</v>
      </c>
      <c r="G256" s="335" t="s">
        <v>327</v>
      </c>
      <c r="H256" s="335"/>
      <c r="I256" s="351"/>
      <c r="J256" s="335" t="s">
        <v>329</v>
      </c>
      <c r="K256" s="322">
        <f t="shared" si="10"/>
        <v>9</v>
      </c>
      <c r="L256" s="483">
        <v>2</v>
      </c>
      <c r="M256" s="323">
        <v>5</v>
      </c>
      <c r="N256" s="324">
        <v>2</v>
      </c>
    </row>
    <row r="257" spans="1:14" ht="177.75" customHeight="1">
      <c r="A257" s="349">
        <f>MAX(A$1:$A256)+1</f>
        <v>155</v>
      </c>
      <c r="B257" s="334"/>
      <c r="C257" s="334" t="s">
        <v>2818</v>
      </c>
      <c r="D257" s="334" t="s">
        <v>1613</v>
      </c>
      <c r="E257" s="385" t="s">
        <v>3015</v>
      </c>
      <c r="F257" s="332" t="s">
        <v>3617</v>
      </c>
      <c r="G257" s="335" t="s">
        <v>327</v>
      </c>
      <c r="H257" s="335"/>
      <c r="I257" s="351"/>
      <c r="J257" s="335" t="s">
        <v>329</v>
      </c>
      <c r="K257" s="322">
        <f t="shared" si="10"/>
        <v>4</v>
      </c>
      <c r="L257" s="483">
        <v>3</v>
      </c>
      <c r="M257" s="323"/>
      <c r="N257" s="324">
        <v>1</v>
      </c>
    </row>
    <row r="258" spans="1:14" ht="189">
      <c r="A258" s="349">
        <f>MAX(A$1:$A257)+1</f>
        <v>156</v>
      </c>
      <c r="B258" s="334"/>
      <c r="C258" s="334" t="s">
        <v>2792</v>
      </c>
      <c r="D258" s="334" t="s">
        <v>1613</v>
      </c>
      <c r="E258" s="320" t="s">
        <v>3016</v>
      </c>
      <c r="F258" s="333" t="s">
        <v>3618</v>
      </c>
      <c r="G258" s="335" t="s">
        <v>327</v>
      </c>
      <c r="H258" s="335"/>
      <c r="I258" s="351"/>
      <c r="J258" s="335" t="s">
        <v>329</v>
      </c>
      <c r="K258" s="322">
        <f t="shared" si="10"/>
        <v>3</v>
      </c>
      <c r="L258" s="483"/>
      <c r="M258" s="323">
        <v>3</v>
      </c>
      <c r="N258" s="324"/>
    </row>
    <row r="259" spans="1:14" ht="94.5">
      <c r="A259" s="349">
        <f>MAX(A$1:$A258)+1</f>
        <v>157</v>
      </c>
      <c r="B259" s="334"/>
      <c r="C259" s="334" t="s">
        <v>46</v>
      </c>
      <c r="D259" s="334" t="s">
        <v>1614</v>
      </c>
      <c r="E259" s="327" t="s">
        <v>1602</v>
      </c>
      <c r="F259" s="333" t="s">
        <v>3017</v>
      </c>
      <c r="G259" s="335" t="s">
        <v>327</v>
      </c>
      <c r="H259" s="335"/>
      <c r="I259" s="351"/>
      <c r="J259" s="335" t="s">
        <v>329</v>
      </c>
      <c r="K259" s="322">
        <f t="shared" si="10"/>
        <v>3</v>
      </c>
      <c r="L259" s="483">
        <v>1</v>
      </c>
      <c r="M259" s="323">
        <v>1</v>
      </c>
      <c r="N259" s="324">
        <v>1</v>
      </c>
    </row>
    <row r="260" spans="1:14">
      <c r="A260" s="349">
        <f>MAX(A$1:$A259)+1</f>
        <v>158</v>
      </c>
      <c r="B260" s="334"/>
      <c r="C260" s="334" t="s">
        <v>425</v>
      </c>
      <c r="D260" s="334" t="s">
        <v>1615</v>
      </c>
      <c r="E260" s="328" t="s">
        <v>1616</v>
      </c>
      <c r="F260" s="333" t="s">
        <v>1616</v>
      </c>
      <c r="G260" s="335" t="s">
        <v>327</v>
      </c>
      <c r="H260" s="335" t="s">
        <v>327</v>
      </c>
      <c r="I260" s="351"/>
      <c r="J260" s="335" t="s">
        <v>333</v>
      </c>
      <c r="K260" s="322">
        <f t="shared" si="10"/>
        <v>48</v>
      </c>
      <c r="L260" s="483">
        <v>12</v>
      </c>
      <c r="M260" s="323">
        <v>36</v>
      </c>
      <c r="N260" s="324"/>
    </row>
    <row r="261" spans="1:14" ht="34.5" customHeight="1">
      <c r="A261" s="326">
        <f>MAX(A$1:$A260)+1</f>
        <v>159</v>
      </c>
      <c r="B261" s="334"/>
      <c r="C261" s="334" t="s">
        <v>39</v>
      </c>
      <c r="D261" s="561" t="s">
        <v>1617</v>
      </c>
      <c r="E261" s="336" t="s">
        <v>1267</v>
      </c>
      <c r="F261" s="332" t="s">
        <v>1267</v>
      </c>
      <c r="G261" s="335" t="s">
        <v>327</v>
      </c>
      <c r="H261" s="335" t="s">
        <v>327</v>
      </c>
      <c r="I261" s="351"/>
      <c r="J261" s="335" t="s">
        <v>330</v>
      </c>
      <c r="K261" s="322">
        <f t="shared" si="10"/>
        <v>5</v>
      </c>
      <c r="L261" s="483">
        <v>5</v>
      </c>
      <c r="M261" s="323"/>
      <c r="N261" s="324"/>
    </row>
    <row r="262" spans="1:14" ht="47.25">
      <c r="A262" s="326">
        <f>MAX(A$1:$A261)+1</f>
        <v>160</v>
      </c>
      <c r="B262" s="334"/>
      <c r="C262" s="334" t="s">
        <v>2909</v>
      </c>
      <c r="D262" s="563"/>
      <c r="E262" s="336" t="s">
        <v>1267</v>
      </c>
      <c r="F262" s="332" t="s">
        <v>1267</v>
      </c>
      <c r="G262" s="335" t="s">
        <v>327</v>
      </c>
      <c r="H262" s="335" t="s">
        <v>327</v>
      </c>
      <c r="I262" s="351"/>
      <c r="J262" s="335" t="s">
        <v>330</v>
      </c>
      <c r="K262" s="322">
        <f t="shared" si="10"/>
        <v>8</v>
      </c>
      <c r="L262" s="483"/>
      <c r="M262" s="323">
        <v>8</v>
      </c>
      <c r="N262" s="324"/>
    </row>
    <row r="263" spans="1:14" ht="63">
      <c r="A263" s="326">
        <f>MAX(A$1:$A262)+1</f>
        <v>161</v>
      </c>
      <c r="B263" s="334"/>
      <c r="C263" s="334" t="s">
        <v>319</v>
      </c>
      <c r="D263" s="334" t="s">
        <v>1604</v>
      </c>
      <c r="E263" s="327" t="s">
        <v>1618</v>
      </c>
      <c r="F263" s="333" t="s">
        <v>3018</v>
      </c>
      <c r="G263" s="335"/>
      <c r="H263" s="318" t="s">
        <v>327</v>
      </c>
      <c r="I263" s="351"/>
      <c r="J263" s="335" t="s">
        <v>329</v>
      </c>
      <c r="K263" s="322">
        <f t="shared" si="10"/>
        <v>179</v>
      </c>
      <c r="L263" s="483">
        <v>70</v>
      </c>
      <c r="M263" s="323">
        <v>109</v>
      </c>
      <c r="N263" s="324"/>
    </row>
    <row r="264" spans="1:14" ht="47.25">
      <c r="A264" s="349">
        <f>MAX(A$1:$A263)+1</f>
        <v>162</v>
      </c>
      <c r="B264" s="334"/>
      <c r="C264" s="334" t="s">
        <v>426</v>
      </c>
      <c r="D264" s="334" t="s">
        <v>1604</v>
      </c>
      <c r="E264" s="327" t="s">
        <v>1619</v>
      </c>
      <c r="F264" s="333" t="s">
        <v>1619</v>
      </c>
      <c r="G264" s="335"/>
      <c r="H264" s="318" t="s">
        <v>327</v>
      </c>
      <c r="I264" s="351"/>
      <c r="J264" s="335" t="s">
        <v>330</v>
      </c>
      <c r="K264" s="322">
        <f t="shared" si="10"/>
        <v>195</v>
      </c>
      <c r="L264" s="483">
        <v>36</v>
      </c>
      <c r="M264" s="323">
        <v>159</v>
      </c>
      <c r="N264" s="324"/>
    </row>
    <row r="265" spans="1:14" ht="31.5">
      <c r="A265" s="349">
        <f>MAX(A$1:$A264)+1</f>
        <v>163</v>
      </c>
      <c r="B265" s="334"/>
      <c r="C265" s="334" t="s">
        <v>427</v>
      </c>
      <c r="D265" s="334" t="s">
        <v>1604</v>
      </c>
      <c r="E265" s="327" t="s">
        <v>1620</v>
      </c>
      <c r="F265" s="333" t="s">
        <v>3019</v>
      </c>
      <c r="G265" s="335"/>
      <c r="H265" s="318" t="s">
        <v>327</v>
      </c>
      <c r="I265" s="351"/>
      <c r="J265" s="335" t="s">
        <v>330</v>
      </c>
      <c r="K265" s="322">
        <f t="shared" si="10"/>
        <v>143</v>
      </c>
      <c r="L265" s="483">
        <v>35</v>
      </c>
      <c r="M265" s="323">
        <v>108</v>
      </c>
      <c r="N265" s="324"/>
    </row>
    <row r="266" spans="1:14" ht="31.5">
      <c r="A266" s="349">
        <f>MAX(A$1:$A265)+1</f>
        <v>164</v>
      </c>
      <c r="B266" s="334"/>
      <c r="C266" s="334" t="s">
        <v>428</v>
      </c>
      <c r="D266" s="334" t="s">
        <v>1621</v>
      </c>
      <c r="E266" s="320" t="s">
        <v>1622</v>
      </c>
      <c r="F266" s="333" t="s">
        <v>3020</v>
      </c>
      <c r="G266" s="335"/>
      <c r="H266" s="318" t="s">
        <v>327</v>
      </c>
      <c r="I266" s="351"/>
      <c r="J266" s="335" t="s">
        <v>330</v>
      </c>
      <c r="K266" s="322">
        <f t="shared" si="10"/>
        <v>143</v>
      </c>
      <c r="L266" s="483">
        <v>35</v>
      </c>
      <c r="M266" s="323">
        <v>108</v>
      </c>
      <c r="N266" s="324"/>
    </row>
    <row r="267" spans="1:14" ht="78.75">
      <c r="A267" s="349">
        <f>MAX(A$1:$A266)+1</f>
        <v>165</v>
      </c>
      <c r="B267" s="334"/>
      <c r="C267" s="334" t="s">
        <v>429</v>
      </c>
      <c r="D267" s="334" t="s">
        <v>1604</v>
      </c>
      <c r="E267" s="320" t="s">
        <v>1623</v>
      </c>
      <c r="F267" s="333" t="s">
        <v>3021</v>
      </c>
      <c r="G267" s="335"/>
      <c r="H267" s="318" t="s">
        <v>327</v>
      </c>
      <c r="I267" s="351"/>
      <c r="J267" s="335" t="s">
        <v>329</v>
      </c>
      <c r="K267" s="322">
        <f t="shared" si="10"/>
        <v>210</v>
      </c>
      <c r="L267" s="483">
        <v>35</v>
      </c>
      <c r="M267" s="323">
        <v>175</v>
      </c>
      <c r="N267" s="324"/>
    </row>
    <row r="268" spans="1:14" ht="110.25">
      <c r="A268" s="349">
        <f>MAX(A$1:$A267)+1</f>
        <v>166</v>
      </c>
      <c r="B268" s="334"/>
      <c r="C268" s="334" t="s">
        <v>324</v>
      </c>
      <c r="D268" s="334" t="s">
        <v>1604</v>
      </c>
      <c r="E268" s="320" t="s">
        <v>1624</v>
      </c>
      <c r="F268" s="319" t="s">
        <v>3022</v>
      </c>
      <c r="G268" s="335"/>
      <c r="H268" s="318" t="s">
        <v>327</v>
      </c>
      <c r="I268" s="351"/>
      <c r="J268" s="335" t="s">
        <v>333</v>
      </c>
      <c r="K268" s="322">
        <f t="shared" si="10"/>
        <v>43</v>
      </c>
      <c r="L268" s="483">
        <v>12</v>
      </c>
      <c r="M268" s="323">
        <v>25</v>
      </c>
      <c r="N268" s="324">
        <v>6</v>
      </c>
    </row>
    <row r="269" spans="1:14" ht="141.75">
      <c r="A269" s="349">
        <f>MAX(A$1:$A268)+1</f>
        <v>167</v>
      </c>
      <c r="B269" s="334"/>
      <c r="C269" s="334" t="s">
        <v>323</v>
      </c>
      <c r="D269" s="334" t="s">
        <v>1604</v>
      </c>
      <c r="E269" s="320" t="s">
        <v>1625</v>
      </c>
      <c r="F269" s="319" t="s">
        <v>3023</v>
      </c>
      <c r="G269" s="335" t="s">
        <v>327</v>
      </c>
      <c r="H269" s="318" t="s">
        <v>327</v>
      </c>
      <c r="I269" s="351"/>
      <c r="J269" s="335" t="s">
        <v>329</v>
      </c>
      <c r="K269" s="322">
        <f t="shared" si="10"/>
        <v>61</v>
      </c>
      <c r="L269" s="483">
        <v>12</v>
      </c>
      <c r="M269" s="323">
        <v>49</v>
      </c>
      <c r="N269" s="324"/>
    </row>
    <row r="270" spans="1:14" ht="63">
      <c r="A270" s="318"/>
      <c r="B270" s="334"/>
      <c r="C270" s="345" t="s">
        <v>430</v>
      </c>
      <c r="D270" s="351"/>
      <c r="E270" s="328"/>
      <c r="F270" s="361"/>
      <c r="G270" s="348"/>
      <c r="H270" s="348"/>
      <c r="I270" s="351"/>
      <c r="J270" s="348"/>
      <c r="K270" s="322">
        <f t="shared" si="10"/>
        <v>0</v>
      </c>
      <c r="L270" s="483"/>
      <c r="M270" s="323"/>
      <c r="N270" s="324"/>
    </row>
    <row r="271" spans="1:14" ht="126">
      <c r="A271" s="349">
        <f>MAX(A$1:$A270)+1</f>
        <v>168</v>
      </c>
      <c r="B271" s="334"/>
      <c r="C271" s="334" t="s">
        <v>431</v>
      </c>
      <c r="D271" s="334" t="s">
        <v>1626</v>
      </c>
      <c r="E271" s="320" t="s">
        <v>1627</v>
      </c>
      <c r="F271" s="319" t="s">
        <v>3024</v>
      </c>
      <c r="G271" s="335" t="s">
        <v>327</v>
      </c>
      <c r="H271" s="335" t="s">
        <v>327</v>
      </c>
      <c r="I271" s="351"/>
      <c r="J271" s="335" t="s">
        <v>331</v>
      </c>
      <c r="K271" s="322">
        <f t="shared" si="10"/>
        <v>3</v>
      </c>
      <c r="L271" s="483">
        <v>1</v>
      </c>
      <c r="M271" s="323">
        <v>2</v>
      </c>
      <c r="N271" s="324"/>
    </row>
    <row r="272" spans="1:14" ht="126">
      <c r="A272" s="349">
        <f>MAX(A$1:$A271)+1</f>
        <v>169</v>
      </c>
      <c r="B272" s="334"/>
      <c r="C272" s="319" t="s">
        <v>2361</v>
      </c>
      <c r="D272" s="334" t="s">
        <v>1628</v>
      </c>
      <c r="E272" s="320" t="s">
        <v>1629</v>
      </c>
      <c r="F272" s="319" t="s">
        <v>3025</v>
      </c>
      <c r="G272" s="335" t="s">
        <v>327</v>
      </c>
      <c r="H272" s="335" t="s">
        <v>327</v>
      </c>
      <c r="I272" s="351"/>
      <c r="J272" s="335" t="s">
        <v>331</v>
      </c>
      <c r="K272" s="322">
        <f t="shared" si="10"/>
        <v>3</v>
      </c>
      <c r="L272" s="483">
        <v>1</v>
      </c>
      <c r="M272" s="323">
        <v>2</v>
      </c>
      <c r="N272" s="324"/>
    </row>
    <row r="273" spans="1:14" ht="126">
      <c r="A273" s="349">
        <f>MAX(A$1:$A272)+1</f>
        <v>170</v>
      </c>
      <c r="B273" s="334"/>
      <c r="C273" s="334" t="s">
        <v>432</v>
      </c>
      <c r="D273" s="334" t="s">
        <v>1630</v>
      </c>
      <c r="E273" s="320" t="s">
        <v>1631</v>
      </c>
      <c r="F273" s="319" t="s">
        <v>3026</v>
      </c>
      <c r="G273" s="335" t="s">
        <v>327</v>
      </c>
      <c r="H273" s="335" t="s">
        <v>327</v>
      </c>
      <c r="I273" s="351"/>
      <c r="J273" s="335" t="s">
        <v>329</v>
      </c>
      <c r="K273" s="322">
        <f t="shared" si="10"/>
        <v>2</v>
      </c>
      <c r="L273" s="483">
        <v>1</v>
      </c>
      <c r="M273" s="323">
        <v>1</v>
      </c>
      <c r="N273" s="324"/>
    </row>
    <row r="274" spans="1:14" s="360" customFormat="1" ht="31.5">
      <c r="A274" s="309" t="s">
        <v>2816</v>
      </c>
      <c r="B274" s="357"/>
      <c r="C274" s="309" t="s">
        <v>433</v>
      </c>
      <c r="D274" s="314"/>
      <c r="E274" s="358"/>
      <c r="F274" s="319"/>
      <c r="G274" s="341"/>
      <c r="H274" s="341"/>
      <c r="I274" s="359"/>
      <c r="J274" s="341"/>
      <c r="K274" s="322"/>
      <c r="L274" s="482"/>
      <c r="M274" s="342"/>
      <c r="N274" s="343"/>
    </row>
    <row r="275" spans="1:14">
      <c r="A275" s="318"/>
      <c r="B275" s="334"/>
      <c r="C275" s="345" t="s">
        <v>37</v>
      </c>
      <c r="D275" s="351"/>
      <c r="E275" s="328"/>
      <c r="F275" s="319"/>
      <c r="G275" s="348"/>
      <c r="H275" s="348"/>
      <c r="I275" s="351"/>
      <c r="J275" s="348"/>
      <c r="K275" s="322">
        <f t="shared" ref="K275:K295" si="11">SUM(L275:N275)</f>
        <v>0</v>
      </c>
      <c r="L275" s="483"/>
      <c r="M275" s="323"/>
      <c r="N275" s="324"/>
    </row>
    <row r="276" spans="1:14" ht="283.5">
      <c r="A276" s="349">
        <f>MAX(A$1:$A275)+1</f>
        <v>171</v>
      </c>
      <c r="B276" s="334"/>
      <c r="C276" s="334" t="s">
        <v>372</v>
      </c>
      <c r="D276" s="334" t="s">
        <v>1632</v>
      </c>
      <c r="E276" s="320" t="s">
        <v>1633</v>
      </c>
      <c r="F276" s="319" t="s">
        <v>1633</v>
      </c>
      <c r="G276" s="335" t="s">
        <v>327</v>
      </c>
      <c r="H276" s="335"/>
      <c r="I276" s="351"/>
      <c r="J276" s="335" t="s">
        <v>329</v>
      </c>
      <c r="K276" s="322">
        <f t="shared" si="11"/>
        <v>22</v>
      </c>
      <c r="L276" s="483">
        <v>1</v>
      </c>
      <c r="M276" s="323">
        <v>15</v>
      </c>
      <c r="N276" s="324">
        <v>6</v>
      </c>
    </row>
    <row r="277" spans="1:14" ht="31.5">
      <c r="A277" s="318"/>
      <c r="B277" s="334"/>
      <c r="C277" s="345" t="s">
        <v>60</v>
      </c>
      <c r="D277" s="351"/>
      <c r="E277" s="328"/>
      <c r="F277" s="361"/>
      <c r="G277" s="348"/>
      <c r="H277" s="348"/>
      <c r="I277" s="351"/>
      <c r="J277" s="348"/>
      <c r="K277" s="322">
        <f t="shared" si="11"/>
        <v>0</v>
      </c>
      <c r="L277" s="483"/>
      <c r="M277" s="323"/>
      <c r="N277" s="324"/>
    </row>
    <row r="278" spans="1:14">
      <c r="A278" s="318"/>
      <c r="B278" s="334"/>
      <c r="C278" s="345" t="s">
        <v>72</v>
      </c>
      <c r="D278" s="351"/>
      <c r="E278" s="328"/>
      <c r="F278" s="361"/>
      <c r="G278" s="348"/>
      <c r="H278" s="348"/>
      <c r="I278" s="351"/>
      <c r="J278" s="348"/>
      <c r="K278" s="322">
        <f t="shared" si="11"/>
        <v>0</v>
      </c>
      <c r="L278" s="483"/>
      <c r="M278" s="323"/>
      <c r="N278" s="324"/>
    </row>
    <row r="279" spans="1:14" ht="31.5">
      <c r="A279" s="318"/>
      <c r="B279" s="334"/>
      <c r="C279" s="345" t="s">
        <v>434</v>
      </c>
      <c r="D279" s="351"/>
      <c r="E279" s="328"/>
      <c r="F279" s="361"/>
      <c r="G279" s="348"/>
      <c r="H279" s="348"/>
      <c r="I279" s="351"/>
      <c r="J279" s="348"/>
      <c r="K279" s="322">
        <f t="shared" si="11"/>
        <v>0</v>
      </c>
      <c r="L279" s="483"/>
      <c r="M279" s="323"/>
      <c r="N279" s="324"/>
    </row>
    <row r="280" spans="1:14" ht="63">
      <c r="A280" s="349">
        <f>MAX(A$1:$A279)+1</f>
        <v>172</v>
      </c>
      <c r="B280" s="334"/>
      <c r="C280" s="334" t="s">
        <v>435</v>
      </c>
      <c r="D280" s="334" t="s">
        <v>1634</v>
      </c>
      <c r="E280" s="320" t="s">
        <v>1635</v>
      </c>
      <c r="F280" s="319" t="s">
        <v>1635</v>
      </c>
      <c r="G280" s="335"/>
      <c r="H280" s="335" t="s">
        <v>327</v>
      </c>
      <c r="I280" s="351"/>
      <c r="J280" s="335" t="s">
        <v>329</v>
      </c>
      <c r="K280" s="322">
        <f t="shared" si="11"/>
        <v>55</v>
      </c>
      <c r="L280" s="483">
        <v>4</v>
      </c>
      <c r="M280" s="323">
        <v>26</v>
      </c>
      <c r="N280" s="324">
        <v>25</v>
      </c>
    </row>
    <row r="281" spans="1:14">
      <c r="A281" s="318"/>
      <c r="B281" s="334"/>
      <c r="C281" s="345" t="s">
        <v>436</v>
      </c>
      <c r="D281" s="351"/>
      <c r="E281" s="320"/>
      <c r="F281" s="319"/>
      <c r="G281" s="348"/>
      <c r="H281" s="348"/>
      <c r="I281" s="351"/>
      <c r="J281" s="348"/>
      <c r="K281" s="322">
        <f t="shared" si="11"/>
        <v>0</v>
      </c>
      <c r="L281" s="483"/>
      <c r="M281" s="323"/>
      <c r="N281" s="324"/>
    </row>
    <row r="282" spans="1:14" ht="78.75">
      <c r="A282" s="349">
        <f>MAX(A$1:$A281)+1</f>
        <v>173</v>
      </c>
      <c r="B282" s="334"/>
      <c r="C282" s="334" t="s">
        <v>437</v>
      </c>
      <c r="D282" s="334" t="s">
        <v>1636</v>
      </c>
      <c r="E282" s="320" t="s">
        <v>1637</v>
      </c>
      <c r="F282" s="319" t="s">
        <v>3027</v>
      </c>
      <c r="G282" s="335"/>
      <c r="H282" s="335" t="s">
        <v>327</v>
      </c>
      <c r="I282" s="351"/>
      <c r="J282" s="335" t="s">
        <v>329</v>
      </c>
      <c r="K282" s="322">
        <f t="shared" si="11"/>
        <v>54</v>
      </c>
      <c r="L282" s="483"/>
      <c r="M282" s="323">
        <v>26</v>
      </c>
      <c r="N282" s="324">
        <v>28</v>
      </c>
    </row>
    <row r="283" spans="1:14">
      <c r="A283" s="318"/>
      <c r="B283" s="334"/>
      <c r="C283" s="345" t="s">
        <v>1574</v>
      </c>
      <c r="D283" s="351"/>
      <c r="E283" s="320"/>
      <c r="F283" s="319"/>
      <c r="G283" s="335"/>
      <c r="H283" s="335"/>
      <c r="I283" s="351"/>
      <c r="J283" s="335"/>
      <c r="K283" s="322">
        <f t="shared" si="11"/>
        <v>0</v>
      </c>
      <c r="L283" s="483"/>
      <c r="M283" s="323"/>
      <c r="N283" s="324"/>
    </row>
    <row r="284" spans="1:14" ht="31.5">
      <c r="A284" s="318"/>
      <c r="B284" s="334"/>
      <c r="C284" s="345" t="s">
        <v>434</v>
      </c>
      <c r="D284" s="351"/>
      <c r="E284" s="328"/>
      <c r="F284" s="361"/>
      <c r="G284" s="335"/>
      <c r="H284" s="335"/>
      <c r="I284" s="351"/>
      <c r="J284" s="335"/>
      <c r="K284" s="322">
        <f t="shared" si="11"/>
        <v>0</v>
      </c>
      <c r="L284" s="483"/>
      <c r="M284" s="323"/>
      <c r="N284" s="324"/>
    </row>
    <row r="285" spans="1:14" ht="157.5">
      <c r="A285" s="349">
        <f>MAX(A$1:$A284)+1</f>
        <v>174</v>
      </c>
      <c r="B285" s="334"/>
      <c r="C285" s="386" t="s">
        <v>1638</v>
      </c>
      <c r="D285" s="334" t="s">
        <v>1639</v>
      </c>
      <c r="E285" s="320" t="s">
        <v>1640</v>
      </c>
      <c r="F285" s="319" t="s">
        <v>3028</v>
      </c>
      <c r="G285" s="318" t="s">
        <v>327</v>
      </c>
      <c r="H285" s="318"/>
      <c r="I285" s="351"/>
      <c r="J285" s="335" t="s">
        <v>329</v>
      </c>
      <c r="K285" s="322">
        <f t="shared" si="11"/>
        <v>19</v>
      </c>
      <c r="L285" s="483">
        <v>3</v>
      </c>
      <c r="M285" s="323">
        <v>14</v>
      </c>
      <c r="N285" s="324">
        <v>2</v>
      </c>
    </row>
    <row r="286" spans="1:14" ht="78.75">
      <c r="A286" s="349">
        <f>MAX(A$1:$A285)+1</f>
        <v>175</v>
      </c>
      <c r="B286" s="334"/>
      <c r="C286" s="386" t="s">
        <v>1641</v>
      </c>
      <c r="D286" s="334" t="s">
        <v>1642</v>
      </c>
      <c r="E286" s="320" t="s">
        <v>1643</v>
      </c>
      <c r="F286" s="319" t="s">
        <v>3029</v>
      </c>
      <c r="G286" s="318" t="s">
        <v>327</v>
      </c>
      <c r="H286" s="318"/>
      <c r="I286" s="351"/>
      <c r="J286" s="335" t="s">
        <v>329</v>
      </c>
      <c r="K286" s="322">
        <f t="shared" si="11"/>
        <v>17</v>
      </c>
      <c r="L286" s="483">
        <v>2</v>
      </c>
      <c r="M286" s="323">
        <v>13</v>
      </c>
      <c r="N286" s="324">
        <v>2</v>
      </c>
    </row>
    <row r="287" spans="1:14" ht="31.5">
      <c r="A287" s="318"/>
      <c r="B287" s="334"/>
      <c r="C287" s="345" t="s">
        <v>1644</v>
      </c>
      <c r="D287" s="351"/>
      <c r="E287" s="328"/>
      <c r="F287" s="361"/>
      <c r="G287" s="318"/>
      <c r="H287" s="318"/>
      <c r="I287" s="351"/>
      <c r="J287" s="335"/>
      <c r="K287" s="322">
        <f t="shared" si="11"/>
        <v>0</v>
      </c>
      <c r="L287" s="483"/>
      <c r="M287" s="323"/>
      <c r="N287" s="324"/>
    </row>
    <row r="288" spans="1:14" ht="78.75">
      <c r="A288" s="349">
        <f>MAX(A$1:$A287)+1</f>
        <v>176</v>
      </c>
      <c r="B288" s="334"/>
      <c r="C288" s="334" t="s">
        <v>1645</v>
      </c>
      <c r="D288" s="334" t="s">
        <v>1646</v>
      </c>
      <c r="E288" s="320" t="s">
        <v>1647</v>
      </c>
      <c r="F288" s="319" t="s">
        <v>3030</v>
      </c>
      <c r="G288" s="318" t="s">
        <v>327</v>
      </c>
      <c r="H288" s="318"/>
      <c r="I288" s="351"/>
      <c r="J288" s="335" t="s">
        <v>329</v>
      </c>
      <c r="K288" s="322">
        <f t="shared" si="11"/>
        <v>12</v>
      </c>
      <c r="L288" s="483">
        <v>2</v>
      </c>
      <c r="M288" s="323">
        <v>8</v>
      </c>
      <c r="N288" s="324">
        <v>2</v>
      </c>
    </row>
    <row r="289" spans="1:22" ht="126">
      <c r="A289" s="349">
        <f>MAX(A$1:$A288)+1</f>
        <v>177</v>
      </c>
      <c r="B289" s="334"/>
      <c r="C289" s="334" t="s">
        <v>1648</v>
      </c>
      <c r="D289" s="334" t="s">
        <v>1649</v>
      </c>
      <c r="E289" s="320" t="s">
        <v>1650</v>
      </c>
      <c r="F289" s="319" t="s">
        <v>3031</v>
      </c>
      <c r="G289" s="318" t="s">
        <v>327</v>
      </c>
      <c r="H289" s="318"/>
      <c r="I289" s="351"/>
      <c r="J289" s="335" t="s">
        <v>329</v>
      </c>
      <c r="K289" s="322">
        <f t="shared" si="11"/>
        <v>12</v>
      </c>
      <c r="L289" s="483">
        <v>2</v>
      </c>
      <c r="M289" s="323">
        <v>8</v>
      </c>
      <c r="N289" s="324">
        <v>2</v>
      </c>
    </row>
    <row r="290" spans="1:22">
      <c r="A290" s="318"/>
      <c r="B290" s="334"/>
      <c r="C290" s="345" t="s">
        <v>74</v>
      </c>
      <c r="D290" s="351"/>
      <c r="E290" s="328"/>
      <c r="F290" s="361"/>
      <c r="G290" s="341"/>
      <c r="H290" s="341"/>
      <c r="I290" s="351"/>
      <c r="J290" s="348"/>
      <c r="K290" s="322">
        <f t="shared" si="11"/>
        <v>0</v>
      </c>
      <c r="L290" s="483"/>
      <c r="M290" s="323"/>
      <c r="N290" s="324"/>
    </row>
    <row r="291" spans="1:22">
      <c r="A291" s="318"/>
      <c r="B291" s="334"/>
      <c r="C291" s="345" t="s">
        <v>438</v>
      </c>
      <c r="D291" s="351"/>
      <c r="E291" s="328"/>
      <c r="F291" s="361"/>
      <c r="G291" s="341"/>
      <c r="H291" s="341"/>
      <c r="I291" s="351"/>
      <c r="J291" s="348"/>
      <c r="K291" s="322">
        <f t="shared" si="11"/>
        <v>0</v>
      </c>
      <c r="L291" s="483"/>
      <c r="M291" s="323"/>
      <c r="N291" s="324"/>
    </row>
    <row r="292" spans="1:22" s="325" customFormat="1" ht="63">
      <c r="A292" s="549">
        <f>MAX(A$1:$A291)+1</f>
        <v>178</v>
      </c>
      <c r="B292" s="549"/>
      <c r="C292" s="551" t="s">
        <v>632</v>
      </c>
      <c r="D292" s="568" t="s">
        <v>1651</v>
      </c>
      <c r="E292" s="320" t="s">
        <v>1652</v>
      </c>
      <c r="F292" s="319" t="s">
        <v>3032</v>
      </c>
      <c r="G292" s="318"/>
      <c r="H292" s="318" t="s">
        <v>327</v>
      </c>
      <c r="I292" s="361"/>
      <c r="J292" s="318" t="s">
        <v>329</v>
      </c>
      <c r="K292" s="322">
        <f t="shared" si="11"/>
        <v>20</v>
      </c>
      <c r="L292" s="483"/>
      <c r="M292" s="323">
        <v>20</v>
      </c>
      <c r="N292" s="324"/>
    </row>
    <row r="293" spans="1:22" s="325" customFormat="1" ht="47.25">
      <c r="A293" s="560"/>
      <c r="B293" s="560"/>
      <c r="C293" s="567"/>
      <c r="D293" s="568"/>
      <c r="E293" s="320" t="s">
        <v>1653</v>
      </c>
      <c r="F293" s="319" t="s">
        <v>3033</v>
      </c>
      <c r="G293" s="318"/>
      <c r="H293" s="318" t="s">
        <v>327</v>
      </c>
      <c r="I293" s="361"/>
      <c r="J293" s="318" t="s">
        <v>329</v>
      </c>
      <c r="K293" s="322">
        <f t="shared" si="11"/>
        <v>26</v>
      </c>
      <c r="L293" s="483"/>
      <c r="M293" s="323">
        <v>26</v>
      </c>
      <c r="N293" s="324"/>
    </row>
    <row r="294" spans="1:22" s="325" customFormat="1" ht="47.25">
      <c r="A294" s="550"/>
      <c r="B294" s="550"/>
      <c r="C294" s="552"/>
      <c r="D294" s="568"/>
      <c r="E294" s="320" t="s">
        <v>1654</v>
      </c>
      <c r="F294" s="319" t="s">
        <v>3034</v>
      </c>
      <c r="G294" s="318"/>
      <c r="H294" s="318" t="s">
        <v>327</v>
      </c>
      <c r="I294" s="361"/>
      <c r="J294" s="318" t="s">
        <v>329</v>
      </c>
      <c r="K294" s="322">
        <f t="shared" si="11"/>
        <v>15</v>
      </c>
      <c r="L294" s="483"/>
      <c r="M294" s="323">
        <v>15</v>
      </c>
      <c r="N294" s="324"/>
    </row>
    <row r="295" spans="1:22" ht="31.5">
      <c r="A295" s="349">
        <f>MAX(A$1:$A294)+1</f>
        <v>179</v>
      </c>
      <c r="B295" s="334"/>
      <c r="C295" s="334" t="s">
        <v>439</v>
      </c>
      <c r="D295" s="334" t="s">
        <v>1655</v>
      </c>
      <c r="E295" s="320" t="s">
        <v>1656</v>
      </c>
      <c r="F295" s="319" t="s">
        <v>1656</v>
      </c>
      <c r="G295" s="318" t="s">
        <v>327</v>
      </c>
      <c r="H295" s="318"/>
      <c r="I295" s="351"/>
      <c r="J295" s="335" t="s">
        <v>329</v>
      </c>
      <c r="K295" s="322">
        <f t="shared" si="11"/>
        <v>20</v>
      </c>
      <c r="L295" s="483">
        <v>2</v>
      </c>
      <c r="M295" s="323">
        <v>16</v>
      </c>
      <c r="N295" s="324">
        <v>2</v>
      </c>
    </row>
    <row r="296" spans="1:22" s="316" customFormat="1">
      <c r="A296" s="315" t="s">
        <v>3035</v>
      </c>
      <c r="B296" s="357"/>
      <c r="C296" s="309" t="s">
        <v>441</v>
      </c>
      <c r="D296" s="314"/>
      <c r="E296" s="358"/>
      <c r="F296" s="359"/>
      <c r="G296" s="315"/>
      <c r="H296" s="314"/>
      <c r="I296" s="314"/>
      <c r="J296" s="314"/>
      <c r="K296" s="311">
        <f>SUBTOTAL(9,K7:K295)</f>
        <v>9830</v>
      </c>
      <c r="L296" s="485">
        <f>SUBTOTAL(9,L7:L295)</f>
        <v>2143</v>
      </c>
      <c r="M296" s="491">
        <f>SUBTOTAL(9,M7:M295)</f>
        <v>5456</v>
      </c>
      <c r="N296" s="509">
        <f>SUBTOTAL(9,N7:N295)</f>
        <v>2208</v>
      </c>
    </row>
    <row r="298" spans="1:22" s="306" customFormat="1">
      <c r="B298" s="387"/>
      <c r="C298" s="305"/>
      <c r="D298" s="305"/>
      <c r="E298" s="388"/>
      <c r="F298" s="325"/>
      <c r="H298" s="305"/>
      <c r="I298" s="305"/>
      <c r="J298" s="305"/>
      <c r="K298" s="537"/>
      <c r="L298" s="537"/>
      <c r="M298" s="537"/>
      <c r="N298" s="537"/>
      <c r="O298" s="537"/>
      <c r="P298" s="537"/>
      <c r="Q298" s="537"/>
      <c r="R298" s="305"/>
      <c r="S298" s="305"/>
      <c r="T298" s="305"/>
      <c r="U298" s="305"/>
      <c r="V298" s="305"/>
    </row>
    <row r="299" spans="1:22" s="306" customFormat="1">
      <c r="B299" s="387"/>
      <c r="C299" s="305"/>
      <c r="D299" s="305"/>
      <c r="E299" s="388"/>
      <c r="F299" s="325"/>
      <c r="H299" s="305"/>
      <c r="I299" s="305"/>
      <c r="J299" s="305"/>
      <c r="K299" s="307"/>
      <c r="L299" s="480"/>
      <c r="M299" s="389"/>
      <c r="N299" s="390"/>
      <c r="O299" s="307"/>
      <c r="P299" s="307"/>
      <c r="Q299" s="307"/>
      <c r="R299" s="305"/>
      <c r="S299" s="305"/>
      <c r="T299" s="305"/>
      <c r="U299" s="305"/>
      <c r="V299" s="305"/>
    </row>
    <row r="300" spans="1:22" s="306" customFormat="1">
      <c r="B300" s="387"/>
      <c r="C300" s="305"/>
      <c r="D300" s="305"/>
      <c r="E300" s="388"/>
      <c r="F300" s="325"/>
      <c r="H300" s="305"/>
      <c r="I300" s="305"/>
      <c r="J300" s="387"/>
      <c r="K300" s="391"/>
      <c r="L300" s="486"/>
      <c r="M300" s="392"/>
      <c r="N300" s="393"/>
      <c r="O300" s="394"/>
      <c r="P300" s="394"/>
      <c r="Q300" s="394"/>
      <c r="R300" s="305"/>
      <c r="S300" s="305"/>
      <c r="T300" s="305"/>
      <c r="U300" s="305"/>
      <c r="V300" s="305"/>
    </row>
    <row r="301" spans="1:22" s="306" customFormat="1">
      <c r="B301" s="387"/>
      <c r="C301" s="305"/>
      <c r="D301" s="305"/>
      <c r="E301" s="388"/>
      <c r="F301" s="325"/>
      <c r="H301" s="305"/>
      <c r="I301" s="305"/>
      <c r="J301" s="387"/>
      <c r="K301" s="391"/>
      <c r="L301" s="486"/>
      <c r="M301" s="392"/>
      <c r="N301" s="393"/>
      <c r="O301" s="394"/>
      <c r="P301" s="394"/>
      <c r="Q301" s="394"/>
      <c r="R301" s="305"/>
      <c r="S301" s="305"/>
      <c r="T301" s="305"/>
      <c r="U301" s="305"/>
      <c r="V301" s="305"/>
    </row>
    <row r="302" spans="1:22" s="306" customFormat="1">
      <c r="B302" s="387"/>
      <c r="C302" s="305"/>
      <c r="D302" s="305"/>
      <c r="E302" s="388"/>
      <c r="F302" s="325"/>
      <c r="H302" s="305"/>
      <c r="I302" s="305"/>
      <c r="J302" s="387"/>
      <c r="K302" s="391"/>
      <c r="L302" s="486"/>
      <c r="M302" s="392"/>
      <c r="N302" s="393"/>
      <c r="O302" s="394"/>
      <c r="P302" s="394"/>
      <c r="Q302" s="394"/>
      <c r="R302" s="305"/>
      <c r="S302" s="305"/>
      <c r="T302" s="305"/>
      <c r="U302" s="305"/>
      <c r="V302" s="305"/>
    </row>
    <row r="303" spans="1:22" s="306" customFormat="1">
      <c r="B303" s="387"/>
      <c r="C303" s="305"/>
      <c r="D303" s="305"/>
      <c r="E303" s="388"/>
      <c r="F303" s="325"/>
      <c r="H303" s="305"/>
      <c r="I303" s="305"/>
      <c r="J303" s="387"/>
      <c r="K303" s="391"/>
      <c r="L303" s="486"/>
      <c r="M303" s="392"/>
      <c r="N303" s="393"/>
      <c r="O303" s="394"/>
      <c r="P303" s="394"/>
      <c r="Q303" s="394"/>
      <c r="R303" s="305"/>
      <c r="S303" s="305"/>
      <c r="T303" s="305"/>
      <c r="U303" s="305"/>
      <c r="V303" s="305"/>
    </row>
    <row r="304" spans="1:22" s="306" customFormat="1">
      <c r="B304" s="387"/>
      <c r="C304" s="305"/>
      <c r="D304" s="305"/>
      <c r="E304" s="388"/>
      <c r="F304" s="325"/>
      <c r="H304" s="305"/>
      <c r="I304" s="305"/>
      <c r="J304" s="387"/>
      <c r="K304" s="391"/>
      <c r="L304" s="486"/>
      <c r="M304" s="392"/>
      <c r="N304" s="393"/>
      <c r="O304" s="394"/>
      <c r="P304" s="394"/>
      <c r="Q304" s="394"/>
      <c r="R304" s="305"/>
      <c r="S304" s="305"/>
      <c r="T304" s="305"/>
      <c r="U304" s="305"/>
      <c r="V304" s="305"/>
    </row>
    <row r="305" spans="2:22" s="306" customFormat="1">
      <c r="B305" s="387"/>
      <c r="C305" s="305"/>
      <c r="D305" s="305"/>
      <c r="E305" s="388"/>
      <c r="F305" s="325"/>
      <c r="H305" s="305"/>
      <c r="I305" s="305"/>
      <c r="J305" s="387"/>
      <c r="K305" s="391"/>
      <c r="L305" s="486"/>
      <c r="M305" s="392"/>
      <c r="N305" s="393"/>
      <c r="O305" s="394"/>
      <c r="P305" s="394"/>
      <c r="Q305" s="394"/>
      <c r="R305" s="305"/>
      <c r="S305" s="305"/>
      <c r="T305" s="305"/>
      <c r="U305" s="305"/>
      <c r="V305" s="305"/>
    </row>
    <row r="306" spans="2:22" s="306" customFormat="1">
      <c r="B306" s="387"/>
      <c r="C306" s="305"/>
      <c r="D306" s="305"/>
      <c r="E306" s="388"/>
      <c r="F306" s="325"/>
      <c r="H306" s="305"/>
      <c r="I306" s="305"/>
      <c r="J306" s="387"/>
      <c r="K306" s="391"/>
      <c r="L306" s="486"/>
      <c r="M306" s="392"/>
      <c r="N306" s="393"/>
      <c r="O306" s="394"/>
      <c r="P306" s="394"/>
      <c r="Q306" s="394"/>
      <c r="R306" s="305"/>
      <c r="S306" s="305"/>
      <c r="T306" s="305"/>
      <c r="U306" s="305"/>
      <c r="V306" s="305"/>
    </row>
    <row r="307" spans="2:22" s="306" customFormat="1">
      <c r="B307" s="387"/>
      <c r="C307" s="305"/>
      <c r="D307" s="305"/>
      <c r="E307" s="388"/>
      <c r="F307" s="325"/>
      <c r="H307" s="305"/>
      <c r="I307" s="305"/>
      <c r="J307" s="387"/>
      <c r="K307" s="391"/>
      <c r="L307" s="486"/>
      <c r="M307" s="392"/>
      <c r="N307" s="393"/>
      <c r="O307" s="394"/>
      <c r="P307" s="394"/>
      <c r="Q307" s="394"/>
      <c r="R307" s="305"/>
      <c r="S307" s="305"/>
      <c r="T307" s="305"/>
      <c r="U307" s="305"/>
      <c r="V307" s="305"/>
    </row>
    <row r="308" spans="2:22" s="306" customFormat="1">
      <c r="B308" s="387"/>
      <c r="C308" s="305"/>
      <c r="D308" s="305"/>
      <c r="E308" s="388"/>
      <c r="F308" s="325"/>
      <c r="H308" s="305"/>
      <c r="I308" s="305"/>
      <c r="J308" s="387"/>
      <c r="K308" s="391"/>
      <c r="L308" s="486"/>
      <c r="M308" s="392"/>
      <c r="N308" s="393"/>
      <c r="O308" s="394"/>
      <c r="P308" s="394"/>
      <c r="Q308" s="394"/>
      <c r="R308" s="305"/>
      <c r="S308" s="305"/>
      <c r="T308" s="305"/>
      <c r="U308" s="305"/>
      <c r="V308" s="305"/>
    </row>
    <row r="309" spans="2:22" s="306" customFormat="1">
      <c r="B309" s="387"/>
      <c r="C309" s="305"/>
      <c r="D309" s="305"/>
      <c r="E309" s="388"/>
      <c r="F309" s="325"/>
      <c r="H309" s="305"/>
      <c r="I309" s="305"/>
      <c r="J309" s="387"/>
      <c r="K309" s="391"/>
      <c r="L309" s="486"/>
      <c r="M309" s="392"/>
      <c r="N309" s="393"/>
      <c r="O309" s="394"/>
      <c r="P309" s="394"/>
      <c r="Q309" s="394"/>
      <c r="R309" s="305"/>
      <c r="S309" s="305"/>
      <c r="T309" s="305"/>
      <c r="U309" s="305"/>
      <c r="V309" s="305"/>
    </row>
    <row r="310" spans="2:22" s="306" customFormat="1">
      <c r="B310" s="387"/>
      <c r="C310" s="305"/>
      <c r="D310" s="305"/>
      <c r="E310" s="388"/>
      <c r="F310" s="325"/>
      <c r="H310" s="305"/>
      <c r="I310" s="305"/>
      <c r="J310" s="387"/>
      <c r="K310" s="391"/>
      <c r="L310" s="486"/>
      <c r="M310" s="392"/>
      <c r="N310" s="393"/>
      <c r="O310" s="394"/>
      <c r="P310" s="394"/>
      <c r="Q310" s="394"/>
      <c r="R310" s="305"/>
      <c r="S310" s="305"/>
      <c r="T310" s="305"/>
      <c r="U310" s="305"/>
      <c r="V310" s="305"/>
    </row>
    <row r="311" spans="2:22" s="306" customFormat="1">
      <c r="B311" s="387"/>
      <c r="C311" s="305"/>
      <c r="D311" s="305"/>
      <c r="E311" s="388"/>
      <c r="F311" s="325"/>
      <c r="H311" s="305"/>
      <c r="I311" s="305"/>
      <c r="J311" s="387"/>
      <c r="K311" s="391"/>
      <c r="L311" s="486"/>
      <c r="M311" s="392"/>
      <c r="N311" s="393"/>
      <c r="O311" s="394"/>
      <c r="P311" s="394"/>
      <c r="Q311" s="394"/>
      <c r="R311" s="305"/>
      <c r="S311" s="305"/>
      <c r="T311" s="305"/>
      <c r="U311" s="305"/>
      <c r="V311" s="305"/>
    </row>
    <row r="312" spans="2:22" s="306" customFormat="1">
      <c r="B312" s="387"/>
      <c r="C312" s="305"/>
      <c r="D312" s="305"/>
      <c r="E312" s="388"/>
      <c r="F312" s="325"/>
      <c r="H312" s="305"/>
      <c r="I312" s="305"/>
      <c r="J312" s="387"/>
      <c r="K312" s="391"/>
      <c r="L312" s="486"/>
      <c r="M312" s="392"/>
      <c r="N312" s="393"/>
      <c r="O312" s="394"/>
      <c r="P312" s="394"/>
      <c r="Q312" s="394"/>
      <c r="R312" s="305"/>
      <c r="S312" s="305"/>
      <c r="T312" s="305"/>
      <c r="U312" s="305"/>
      <c r="V312" s="305"/>
    </row>
    <row r="313" spans="2:22" s="306" customFormat="1">
      <c r="B313" s="387"/>
      <c r="C313" s="305"/>
      <c r="D313" s="305"/>
      <c r="E313" s="388"/>
      <c r="F313" s="325"/>
      <c r="H313" s="305"/>
      <c r="I313" s="305"/>
      <c r="J313" s="387"/>
      <c r="K313" s="391"/>
      <c r="L313" s="486"/>
      <c r="M313" s="392"/>
      <c r="N313" s="393"/>
      <c r="O313" s="394"/>
      <c r="P313" s="394"/>
      <c r="Q313" s="394"/>
      <c r="R313" s="305"/>
      <c r="S313" s="305"/>
      <c r="T313" s="305"/>
      <c r="U313" s="305"/>
      <c r="V313" s="305"/>
    </row>
    <row r="314" spans="2:22" s="306" customFormat="1">
      <c r="B314" s="387"/>
      <c r="C314" s="305"/>
      <c r="D314" s="305"/>
      <c r="E314" s="388"/>
      <c r="F314" s="325"/>
      <c r="H314" s="305"/>
      <c r="I314" s="305"/>
      <c r="J314" s="305"/>
      <c r="K314" s="307"/>
      <c r="L314" s="487"/>
      <c r="M314" s="395"/>
      <c r="N314" s="396"/>
      <c r="O314" s="305"/>
      <c r="P314" s="305"/>
      <c r="Q314" s="305"/>
      <c r="R314" s="305"/>
      <c r="S314" s="305"/>
      <c r="T314" s="305"/>
      <c r="U314" s="305"/>
      <c r="V314" s="305"/>
    </row>
    <row r="315" spans="2:22" s="306" customFormat="1">
      <c r="B315" s="387"/>
      <c r="C315" s="305"/>
      <c r="D315" s="305"/>
      <c r="E315" s="388"/>
      <c r="F315" s="325"/>
      <c r="H315" s="305"/>
      <c r="I315" s="305"/>
      <c r="J315" s="360"/>
      <c r="K315" s="307"/>
      <c r="L315" s="487"/>
      <c r="M315" s="395"/>
      <c r="N315" s="396"/>
      <c r="O315" s="305"/>
      <c r="P315" s="305"/>
      <c r="Q315" s="305"/>
      <c r="R315" s="305"/>
      <c r="S315" s="305"/>
      <c r="T315" s="305"/>
      <c r="U315" s="305"/>
      <c r="V315" s="305"/>
    </row>
    <row r="316" spans="2:22" s="306" customFormat="1">
      <c r="B316" s="387"/>
      <c r="C316" s="305"/>
      <c r="D316" s="305"/>
      <c r="E316" s="388"/>
      <c r="F316" s="325"/>
      <c r="H316" s="305"/>
      <c r="I316" s="305"/>
      <c r="J316" s="305"/>
      <c r="K316" s="307"/>
      <c r="L316" s="487"/>
      <c r="M316" s="395"/>
      <c r="N316" s="396"/>
      <c r="O316" s="305"/>
      <c r="P316" s="305"/>
      <c r="Q316" s="305"/>
      <c r="R316" s="305"/>
      <c r="S316" s="305"/>
      <c r="T316" s="305"/>
      <c r="U316" s="305"/>
      <c r="V316" s="305"/>
    </row>
    <row r="317" spans="2:22" s="306" customFormat="1">
      <c r="B317" s="387"/>
      <c r="C317" s="305"/>
      <c r="D317" s="305"/>
      <c r="E317" s="388"/>
      <c r="F317" s="325"/>
      <c r="H317" s="305"/>
      <c r="I317" s="305"/>
      <c r="J317" s="305"/>
      <c r="K317" s="307"/>
      <c r="L317" s="487"/>
      <c r="M317" s="395"/>
      <c r="N317" s="396"/>
      <c r="O317" s="305"/>
      <c r="P317" s="305"/>
      <c r="Q317" s="305"/>
      <c r="R317" s="305"/>
      <c r="S317" s="305"/>
      <c r="T317" s="305"/>
      <c r="U317" s="305"/>
      <c r="V317" s="305"/>
    </row>
    <row r="318" spans="2:22" s="306" customFormat="1">
      <c r="B318" s="387"/>
      <c r="C318" s="305"/>
      <c r="D318" s="305"/>
      <c r="E318" s="388"/>
      <c r="F318" s="325"/>
      <c r="H318" s="305"/>
      <c r="I318" s="305"/>
      <c r="J318" s="305"/>
      <c r="K318" s="307"/>
      <c r="L318" s="487"/>
      <c r="M318" s="395"/>
      <c r="N318" s="396"/>
      <c r="O318" s="305"/>
      <c r="P318" s="305"/>
      <c r="Q318" s="305"/>
      <c r="R318" s="305"/>
      <c r="S318" s="305"/>
      <c r="T318" s="305"/>
      <c r="U318" s="305"/>
      <c r="V318" s="305"/>
    </row>
    <row r="319" spans="2:22" s="306" customFormat="1">
      <c r="B319" s="387"/>
      <c r="C319" s="305"/>
      <c r="D319" s="305"/>
      <c r="E319" s="388"/>
      <c r="F319" s="325"/>
      <c r="H319" s="305"/>
      <c r="I319" s="305"/>
      <c r="J319" s="305"/>
      <c r="K319" s="307"/>
      <c r="L319" s="487"/>
      <c r="M319" s="395"/>
      <c r="N319" s="396"/>
      <c r="O319" s="305"/>
      <c r="P319" s="305"/>
      <c r="Q319" s="305"/>
      <c r="R319" s="305"/>
      <c r="S319" s="305"/>
      <c r="T319" s="305"/>
      <c r="U319" s="305"/>
      <c r="V319" s="305"/>
    </row>
    <row r="320" spans="2:22" s="306" customFormat="1">
      <c r="B320" s="387"/>
      <c r="C320" s="305"/>
      <c r="D320" s="305"/>
      <c r="E320" s="388"/>
      <c r="F320" s="325"/>
      <c r="H320" s="305"/>
      <c r="I320" s="305"/>
      <c r="J320" s="305"/>
      <c r="K320" s="307"/>
      <c r="L320" s="487"/>
      <c r="M320" s="395"/>
      <c r="N320" s="396"/>
      <c r="O320" s="305"/>
      <c r="P320" s="305"/>
      <c r="Q320" s="305"/>
      <c r="R320" s="305"/>
      <c r="S320" s="305"/>
      <c r="T320" s="305"/>
      <c r="U320" s="305"/>
      <c r="V320" s="305"/>
    </row>
    <row r="321" spans="2:22" s="306" customFormat="1">
      <c r="B321" s="387"/>
      <c r="C321" s="305"/>
      <c r="D321" s="305"/>
      <c r="E321" s="388"/>
      <c r="F321" s="325"/>
      <c r="H321" s="305"/>
      <c r="I321" s="305"/>
      <c r="J321" s="305"/>
      <c r="K321" s="307"/>
      <c r="L321" s="487"/>
      <c r="M321" s="395"/>
      <c r="N321" s="396"/>
      <c r="O321" s="305"/>
      <c r="P321" s="305"/>
      <c r="Q321" s="305"/>
      <c r="R321" s="305"/>
      <c r="S321" s="305"/>
      <c r="T321" s="305"/>
      <c r="U321" s="305"/>
      <c r="V321" s="305"/>
    </row>
  </sheetData>
  <mergeCells count="43">
    <mergeCell ref="A292:A294"/>
    <mergeCell ref="B292:B294"/>
    <mergeCell ref="C292:C294"/>
    <mergeCell ref="D292:D294"/>
    <mergeCell ref="D261:D262"/>
    <mergeCell ref="G211:G212"/>
    <mergeCell ref="H211:H212"/>
    <mergeCell ref="J211:J212"/>
    <mergeCell ref="K298:N298"/>
    <mergeCell ref="O298:Q298"/>
    <mergeCell ref="A49:A51"/>
    <mergeCell ref="C49:C51"/>
    <mergeCell ref="B49:B51"/>
    <mergeCell ref="D214:D215"/>
    <mergeCell ref="D198:D200"/>
    <mergeCell ref="D210:D212"/>
    <mergeCell ref="A211:A212"/>
    <mergeCell ref="B211:B212"/>
    <mergeCell ref="C211:C212"/>
    <mergeCell ref="G31:G32"/>
    <mergeCell ref="H31:H32"/>
    <mergeCell ref="I31:I32"/>
    <mergeCell ref="J31:J32"/>
    <mergeCell ref="D49:D51"/>
    <mergeCell ref="A31:A32"/>
    <mergeCell ref="B31:B32"/>
    <mergeCell ref="C31:C32"/>
    <mergeCell ref="D31:D32"/>
    <mergeCell ref="F31:F32"/>
    <mergeCell ref="A1:N1"/>
    <mergeCell ref="A3:A4"/>
    <mergeCell ref="B3:B4"/>
    <mergeCell ref="C3:C4"/>
    <mergeCell ref="D3:D4"/>
    <mergeCell ref="E3:E4"/>
    <mergeCell ref="F3:F4"/>
    <mergeCell ref="G3:I3"/>
    <mergeCell ref="J3:J4"/>
    <mergeCell ref="K3:K4"/>
    <mergeCell ref="L3:L4"/>
    <mergeCell ref="M3:M4"/>
    <mergeCell ref="N3:N4"/>
    <mergeCell ref="A2:K2"/>
  </mergeCells>
  <pageMargins left="0.43307086614173229" right="0.31496062992125984" top="0.49" bottom="0.52" header="0.31496062992125984" footer="0.31496062992125984"/>
  <pageSetup paperSize="9" scale="75" fitToHeight="0" orientation="landscape" blackAndWhite="1"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Q510"/>
  <sheetViews>
    <sheetView view="pageBreakPreview" zoomScale="85" zoomScaleNormal="100" zoomScaleSheetLayoutView="85" workbookViewId="0">
      <pane ySplit="4" topLeftCell="A5" activePane="bottomLeft" state="frozen"/>
      <selection pane="bottomLeft" activeCell="D8" sqref="D8"/>
    </sheetView>
  </sheetViews>
  <sheetFormatPr defaultColWidth="9" defaultRowHeight="15.75"/>
  <cols>
    <col min="1" max="1" width="8.42578125" style="283" hidden="1" customWidth="1"/>
    <col min="2" max="2" width="4.42578125" style="284" customWidth="1"/>
    <col min="3" max="3" width="11.42578125" style="296" customWidth="1"/>
    <col min="4" max="4" width="17" style="297" bestFit="1" customWidth="1"/>
    <col min="5" max="5" width="16.42578125" style="298" hidden="1" customWidth="1"/>
    <col min="6" max="6" width="45" style="298" hidden="1" customWidth="1"/>
    <col min="7" max="7" width="58" style="298" customWidth="1"/>
    <col min="8" max="8" width="8.28515625" style="285" hidden="1" customWidth="1"/>
    <col min="9" max="9" width="5.140625" style="64" customWidth="1"/>
    <col min="10" max="10" width="5" style="64" customWidth="1"/>
    <col min="11" max="11" width="10.28515625" style="297" customWidth="1"/>
    <col min="12" max="12" width="7.5703125" style="64" customWidth="1"/>
    <col min="13" max="13" width="9.5703125" style="301" customWidth="1"/>
    <col min="14" max="14" width="10" style="176" customWidth="1"/>
    <col min="15" max="15" width="7" style="302" customWidth="1"/>
    <col min="16" max="16" width="8.140625" style="303" customWidth="1"/>
    <col min="17" max="17" width="7.140625" style="507" customWidth="1"/>
    <col min="18" max="24" width="9" style="64" customWidth="1"/>
    <col min="25" max="16384" width="9" style="64"/>
  </cols>
  <sheetData>
    <row r="1" spans="1:17" ht="22.5" customHeight="1">
      <c r="A1" s="569" t="s">
        <v>2363</v>
      </c>
      <c r="B1" s="569"/>
      <c r="C1" s="569"/>
      <c r="D1" s="569"/>
      <c r="E1" s="569"/>
      <c r="F1" s="569"/>
      <c r="G1" s="569"/>
      <c r="H1" s="569"/>
      <c r="I1" s="569"/>
      <c r="J1" s="569"/>
      <c r="K1" s="569"/>
      <c r="L1" s="569"/>
      <c r="M1" s="569"/>
      <c r="N1" s="569"/>
      <c r="O1" s="569"/>
      <c r="P1" s="569"/>
      <c r="Q1" s="569"/>
    </row>
    <row r="2" spans="1:17" ht="22.5" customHeight="1">
      <c r="A2" s="129"/>
      <c r="B2" s="572" t="s">
        <v>3576</v>
      </c>
      <c r="C2" s="572"/>
      <c r="D2" s="572"/>
      <c r="E2" s="572"/>
      <c r="F2" s="572"/>
      <c r="G2" s="572"/>
      <c r="H2" s="572"/>
      <c r="I2" s="572"/>
      <c r="J2" s="572"/>
      <c r="K2" s="572"/>
      <c r="L2" s="572"/>
      <c r="M2" s="572"/>
      <c r="N2" s="572"/>
      <c r="O2" s="572"/>
      <c r="P2" s="572"/>
      <c r="Q2" s="572"/>
    </row>
    <row r="3" spans="1:17" ht="16.5" customHeight="1">
      <c r="A3" s="540" t="s">
        <v>2833</v>
      </c>
      <c r="B3" s="570" t="s">
        <v>1</v>
      </c>
      <c r="C3" s="540" t="s">
        <v>27</v>
      </c>
      <c r="D3" s="540" t="s">
        <v>26</v>
      </c>
      <c r="E3" s="540" t="s">
        <v>28</v>
      </c>
      <c r="F3" s="540" t="s">
        <v>3685</v>
      </c>
      <c r="G3" s="578" t="s">
        <v>3577</v>
      </c>
      <c r="H3" s="130"/>
      <c r="I3" s="540" t="s">
        <v>29</v>
      </c>
      <c r="J3" s="540"/>
      <c r="K3" s="540"/>
      <c r="L3" s="540" t="s">
        <v>2</v>
      </c>
      <c r="M3" s="540" t="s">
        <v>441</v>
      </c>
      <c r="N3" s="540" t="s">
        <v>25</v>
      </c>
      <c r="O3" s="575" t="s">
        <v>22</v>
      </c>
      <c r="P3" s="576" t="s">
        <v>23</v>
      </c>
      <c r="Q3" s="577" t="s">
        <v>24</v>
      </c>
    </row>
    <row r="4" spans="1:17" ht="37.5" customHeight="1">
      <c r="A4" s="540"/>
      <c r="B4" s="571"/>
      <c r="C4" s="540"/>
      <c r="D4" s="540"/>
      <c r="E4" s="540"/>
      <c r="F4" s="540"/>
      <c r="G4" s="579"/>
      <c r="H4" s="131"/>
      <c r="I4" s="132" t="s">
        <v>31</v>
      </c>
      <c r="J4" s="132" t="s">
        <v>30</v>
      </c>
      <c r="K4" s="132" t="s">
        <v>32</v>
      </c>
      <c r="L4" s="540"/>
      <c r="M4" s="540"/>
      <c r="N4" s="540"/>
      <c r="O4" s="575"/>
      <c r="P4" s="576"/>
      <c r="Q4" s="577"/>
    </row>
    <row r="5" spans="1:17">
      <c r="A5" s="132"/>
      <c r="B5" s="133"/>
      <c r="C5" s="132"/>
      <c r="D5" s="132"/>
      <c r="E5" s="132"/>
      <c r="F5" s="132"/>
      <c r="G5" s="132"/>
      <c r="H5" s="132"/>
      <c r="I5" s="132"/>
      <c r="J5" s="132"/>
      <c r="K5" s="132"/>
      <c r="L5" s="132"/>
      <c r="M5" s="132"/>
      <c r="N5" s="134"/>
      <c r="O5" s="135"/>
      <c r="P5" s="136"/>
      <c r="Q5" s="494"/>
    </row>
    <row r="6" spans="1:17" s="143" customFormat="1">
      <c r="A6" s="137" t="s">
        <v>443</v>
      </c>
      <c r="B6" s="138" t="s">
        <v>443</v>
      </c>
      <c r="C6" s="573" t="s">
        <v>56</v>
      </c>
      <c r="D6" s="573"/>
      <c r="E6" s="573"/>
      <c r="F6" s="573"/>
      <c r="G6" s="139"/>
      <c r="H6" s="139"/>
      <c r="I6" s="137"/>
      <c r="J6" s="137"/>
      <c r="K6" s="137"/>
      <c r="L6" s="137"/>
      <c r="M6" s="140">
        <f t="shared" ref="M6:Q6" si="0">SUBTOTAL(9,M7:M22)</f>
        <v>100</v>
      </c>
      <c r="N6" s="140">
        <f>SUBTOTAL(9,N7:N22)</f>
        <v>100</v>
      </c>
      <c r="O6" s="141">
        <f t="shared" si="0"/>
        <v>0</v>
      </c>
      <c r="P6" s="142">
        <f t="shared" si="0"/>
        <v>0</v>
      </c>
      <c r="Q6" s="495">
        <f t="shared" si="0"/>
        <v>0</v>
      </c>
    </row>
    <row r="7" spans="1:17" s="151" customFormat="1">
      <c r="A7" s="144"/>
      <c r="B7" s="145"/>
      <c r="C7" s="574" t="s">
        <v>37</v>
      </c>
      <c r="D7" s="574"/>
      <c r="E7" s="574"/>
      <c r="F7" s="574"/>
      <c r="G7" s="146"/>
      <c r="H7" s="146"/>
      <c r="I7" s="147"/>
      <c r="J7" s="147"/>
      <c r="K7" s="147"/>
      <c r="L7" s="147"/>
      <c r="M7" s="148"/>
      <c r="N7" s="148"/>
      <c r="O7" s="149"/>
      <c r="P7" s="150"/>
      <c r="Q7" s="496"/>
    </row>
    <row r="8" spans="1:17" s="151" customFormat="1" ht="236.25">
      <c r="A8" s="152">
        <f>MAX(A$1:$A7)+1</f>
        <v>1</v>
      </c>
      <c r="B8" s="145">
        <f>MAX($B$1:B7)+1</f>
        <v>1</v>
      </c>
      <c r="C8" s="153" t="s">
        <v>1670</v>
      </c>
      <c r="D8" s="154" t="s">
        <v>57</v>
      </c>
      <c r="E8" s="153" t="s">
        <v>1671</v>
      </c>
      <c r="F8" s="155" t="s">
        <v>1672</v>
      </c>
      <c r="G8" s="156" t="s">
        <v>2835</v>
      </c>
      <c r="H8" s="157"/>
      <c r="I8" s="152" t="s">
        <v>327</v>
      </c>
      <c r="J8" s="152"/>
      <c r="K8" s="152"/>
      <c r="L8" s="152" t="s">
        <v>329</v>
      </c>
      <c r="M8" s="158">
        <f>SUM(N8:Q8)</f>
        <v>2</v>
      </c>
      <c r="N8" s="159">
        <v>2</v>
      </c>
      <c r="O8" s="160"/>
      <c r="P8" s="161"/>
      <c r="Q8" s="497"/>
    </row>
    <row r="9" spans="1:17" s="151" customFormat="1" ht="409.5">
      <c r="A9" s="152">
        <f>MAX(A$1:$A8)+1</f>
        <v>2</v>
      </c>
      <c r="B9" s="145">
        <f>MAX($B$1:B8)+1</f>
        <v>2</v>
      </c>
      <c r="C9" s="153" t="s">
        <v>1670</v>
      </c>
      <c r="D9" s="154" t="s">
        <v>58</v>
      </c>
      <c r="E9" s="153" t="s">
        <v>1673</v>
      </c>
      <c r="F9" s="153" t="s">
        <v>1674</v>
      </c>
      <c r="G9" s="156" t="s">
        <v>2836</v>
      </c>
      <c r="H9" s="397" t="s">
        <v>2837</v>
      </c>
      <c r="I9" s="152" t="s">
        <v>327</v>
      </c>
      <c r="J9" s="152" t="s">
        <v>327</v>
      </c>
      <c r="K9" s="152"/>
      <c r="L9" s="152" t="s">
        <v>329</v>
      </c>
      <c r="M9" s="158">
        <f>SUM(N9:Q9)</f>
        <v>8</v>
      </c>
      <c r="N9" s="159">
        <v>8</v>
      </c>
      <c r="O9" s="160"/>
      <c r="P9" s="161"/>
      <c r="Q9" s="497"/>
    </row>
    <row r="10" spans="1:17" s="151" customFormat="1" ht="126">
      <c r="A10" s="587">
        <f>MAX(A$1:$A9)+1</f>
        <v>3</v>
      </c>
      <c r="B10" s="588">
        <f>MAX($B$1:B9)+1</f>
        <v>3</v>
      </c>
      <c r="C10" s="591" t="s">
        <v>1354</v>
      </c>
      <c r="D10" s="591" t="s">
        <v>59</v>
      </c>
      <c r="E10" s="591" t="s">
        <v>1675</v>
      </c>
      <c r="F10" s="153" t="s">
        <v>1676</v>
      </c>
      <c r="G10" s="162" t="s">
        <v>2838</v>
      </c>
      <c r="H10" s="163"/>
      <c r="I10" s="152" t="s">
        <v>327</v>
      </c>
      <c r="J10" s="152" t="s">
        <v>327</v>
      </c>
      <c r="K10" s="152"/>
      <c r="L10" s="152" t="s">
        <v>329</v>
      </c>
      <c r="M10" s="158">
        <f>SUM(N10:Q10)</f>
        <v>16</v>
      </c>
      <c r="N10" s="159">
        <v>16</v>
      </c>
      <c r="O10" s="160"/>
      <c r="P10" s="161"/>
      <c r="Q10" s="497"/>
    </row>
    <row r="11" spans="1:17" s="151" customFormat="1" ht="78.75">
      <c r="A11" s="587"/>
      <c r="B11" s="589"/>
      <c r="C11" s="591"/>
      <c r="D11" s="591"/>
      <c r="E11" s="591"/>
      <c r="F11" s="155" t="s">
        <v>1677</v>
      </c>
      <c r="G11" s="162" t="s">
        <v>1677</v>
      </c>
      <c r="H11" s="163"/>
      <c r="I11" s="152" t="s">
        <v>327</v>
      </c>
      <c r="J11" s="152" t="s">
        <v>327</v>
      </c>
      <c r="K11" s="152"/>
      <c r="L11" s="152" t="s">
        <v>329</v>
      </c>
      <c r="M11" s="158">
        <f>SUM(N11:Q11)</f>
        <v>16</v>
      </c>
      <c r="N11" s="159">
        <v>16</v>
      </c>
      <c r="O11" s="160"/>
      <c r="P11" s="161"/>
      <c r="Q11" s="497"/>
    </row>
    <row r="12" spans="1:17" s="151" customFormat="1" ht="63">
      <c r="A12" s="587"/>
      <c r="B12" s="590"/>
      <c r="C12" s="591"/>
      <c r="D12" s="591"/>
      <c r="E12" s="591"/>
      <c r="F12" s="155" t="s">
        <v>1678</v>
      </c>
      <c r="G12" s="156" t="s">
        <v>2839</v>
      </c>
      <c r="H12" s="164"/>
      <c r="I12" s="152" t="s">
        <v>327</v>
      </c>
      <c r="J12" s="152" t="s">
        <v>327</v>
      </c>
      <c r="K12" s="152"/>
      <c r="L12" s="152" t="s">
        <v>329</v>
      </c>
      <c r="M12" s="158">
        <f>SUM(N12:Q12)</f>
        <v>16</v>
      </c>
      <c r="N12" s="159">
        <v>16</v>
      </c>
      <c r="O12" s="160"/>
      <c r="P12" s="161"/>
      <c r="Q12" s="497"/>
    </row>
    <row r="13" spans="1:17" s="151" customFormat="1">
      <c r="A13" s="152"/>
      <c r="B13" s="145"/>
      <c r="C13" s="580" t="s">
        <v>60</v>
      </c>
      <c r="D13" s="580"/>
      <c r="E13" s="580"/>
      <c r="F13" s="580"/>
      <c r="G13" s="162"/>
      <c r="H13" s="165"/>
      <c r="I13" s="166"/>
      <c r="J13" s="166"/>
      <c r="K13" s="166"/>
      <c r="L13" s="166"/>
      <c r="M13" s="158"/>
      <c r="N13" s="159"/>
      <c r="O13" s="160"/>
      <c r="P13" s="161"/>
      <c r="Q13" s="497"/>
    </row>
    <row r="14" spans="1:17" s="151" customFormat="1">
      <c r="A14" s="152"/>
      <c r="B14" s="145"/>
      <c r="C14" s="580" t="s">
        <v>61</v>
      </c>
      <c r="D14" s="580"/>
      <c r="E14" s="580"/>
      <c r="F14" s="580"/>
      <c r="G14" s="167"/>
      <c r="H14" s="165"/>
      <c r="I14" s="166"/>
      <c r="J14" s="166"/>
      <c r="K14" s="166"/>
      <c r="L14" s="166"/>
      <c r="M14" s="158"/>
      <c r="N14" s="159"/>
      <c r="O14" s="160"/>
      <c r="P14" s="161"/>
      <c r="Q14" s="497"/>
    </row>
    <row r="15" spans="1:17" s="151" customFormat="1">
      <c r="A15" s="152"/>
      <c r="B15" s="145"/>
      <c r="C15" s="580" t="s">
        <v>62</v>
      </c>
      <c r="D15" s="580"/>
      <c r="E15" s="580"/>
      <c r="F15" s="580"/>
      <c r="G15" s="167"/>
      <c r="H15" s="165"/>
      <c r="I15" s="166"/>
      <c r="J15" s="166"/>
      <c r="K15" s="166"/>
      <c r="L15" s="166"/>
      <c r="M15" s="158"/>
      <c r="N15" s="159"/>
      <c r="O15" s="160"/>
      <c r="P15" s="161"/>
      <c r="Q15" s="497"/>
    </row>
    <row r="16" spans="1:17" s="151" customFormat="1" ht="204.75">
      <c r="A16" s="168">
        <f>MAX(A$1:$A15)+1</f>
        <v>4</v>
      </c>
      <c r="B16" s="168">
        <f>MAX($B$1:B15)+1</f>
        <v>4</v>
      </c>
      <c r="C16" s="169" t="s">
        <v>2840</v>
      </c>
      <c r="D16" s="154" t="s">
        <v>63</v>
      </c>
      <c r="E16" s="153" t="s">
        <v>1679</v>
      </c>
      <c r="F16" s="153" t="s">
        <v>1680</v>
      </c>
      <c r="G16" s="162" t="s">
        <v>2841</v>
      </c>
      <c r="H16" s="163"/>
      <c r="I16" s="152" t="s">
        <v>327</v>
      </c>
      <c r="J16" s="152" t="s">
        <v>327</v>
      </c>
      <c r="K16" s="152" t="s">
        <v>348</v>
      </c>
      <c r="L16" s="152" t="s">
        <v>329</v>
      </c>
      <c r="M16" s="158">
        <f>SUM(N16:Q16)</f>
        <v>16</v>
      </c>
      <c r="N16" s="159">
        <v>16</v>
      </c>
      <c r="O16" s="160"/>
      <c r="P16" s="161"/>
      <c r="Q16" s="497"/>
    </row>
    <row r="17" spans="1:17" ht="346.5">
      <c r="A17" s="581">
        <f>MAX(A$1:$A16)+1</f>
        <v>5</v>
      </c>
      <c r="B17" s="582">
        <f>MAX($B$1:B16)+1</f>
        <v>5</v>
      </c>
      <c r="C17" s="585" t="s">
        <v>2842</v>
      </c>
      <c r="D17" s="586" t="s">
        <v>64</v>
      </c>
      <c r="E17" s="170" t="s">
        <v>1681</v>
      </c>
      <c r="F17" s="171" t="s">
        <v>1682</v>
      </c>
      <c r="G17" s="157" t="s">
        <v>2843</v>
      </c>
      <c r="H17" s="157"/>
      <c r="I17" s="172" t="s">
        <v>327</v>
      </c>
      <c r="J17" s="172" t="s">
        <v>327</v>
      </c>
      <c r="K17" s="172" t="s">
        <v>349</v>
      </c>
      <c r="L17" s="173" t="s">
        <v>329</v>
      </c>
      <c r="M17" s="174">
        <f>SUM(N17:Q17)</f>
        <v>8</v>
      </c>
      <c r="N17" s="175">
        <v>8</v>
      </c>
      <c r="O17" s="160"/>
      <c r="P17" s="161"/>
      <c r="Q17" s="497"/>
    </row>
    <row r="18" spans="1:17" ht="157.5">
      <c r="A18" s="581"/>
      <c r="B18" s="583"/>
      <c r="C18" s="585"/>
      <c r="D18" s="586"/>
      <c r="E18" s="170" t="s">
        <v>1683</v>
      </c>
      <c r="F18" s="171" t="s">
        <v>1684</v>
      </c>
      <c r="G18" s="157" t="s">
        <v>2844</v>
      </c>
      <c r="H18" s="157"/>
      <c r="I18" s="172" t="s">
        <v>327</v>
      </c>
      <c r="J18" s="172" t="s">
        <v>327</v>
      </c>
      <c r="K18" s="172" t="s">
        <v>350</v>
      </c>
      <c r="L18" s="173" t="s">
        <v>329</v>
      </c>
      <c r="M18" s="174">
        <f>SUM(N18:Q18)</f>
        <v>8</v>
      </c>
      <c r="N18" s="175">
        <v>8</v>
      </c>
      <c r="O18" s="160"/>
      <c r="P18" s="161"/>
      <c r="Q18" s="497"/>
    </row>
    <row r="19" spans="1:17" ht="236.25">
      <c r="A19" s="581"/>
      <c r="B19" s="584"/>
      <c r="C19" s="585"/>
      <c r="D19" s="586"/>
      <c r="E19" s="170" t="s">
        <v>1685</v>
      </c>
      <c r="F19" s="171" t="s">
        <v>1686</v>
      </c>
      <c r="G19" s="157" t="s">
        <v>2845</v>
      </c>
      <c r="H19" s="157"/>
      <c r="I19" s="172" t="s">
        <v>327</v>
      </c>
      <c r="J19" s="172" t="s">
        <v>327</v>
      </c>
      <c r="K19" s="172" t="s">
        <v>1687</v>
      </c>
      <c r="L19" s="173" t="s">
        <v>329</v>
      </c>
      <c r="M19" s="174">
        <f>SUM(N19:Q19)</f>
        <v>8</v>
      </c>
      <c r="N19" s="175">
        <v>8</v>
      </c>
      <c r="O19" s="160"/>
      <c r="P19" s="161"/>
      <c r="Q19" s="497"/>
    </row>
    <row r="20" spans="1:17" s="176" customFormat="1">
      <c r="A20" s="172"/>
      <c r="B20" s="173"/>
      <c r="C20" s="592" t="s">
        <v>3578</v>
      </c>
      <c r="D20" s="593"/>
      <c r="E20" s="593"/>
      <c r="F20" s="594"/>
      <c r="G20" s="167"/>
      <c r="H20" s="165"/>
      <c r="I20" s="172"/>
      <c r="J20" s="172"/>
      <c r="K20" s="172"/>
      <c r="L20" s="172"/>
      <c r="M20" s="174"/>
      <c r="N20" s="175"/>
      <c r="O20" s="160"/>
      <c r="P20" s="161"/>
      <c r="Q20" s="497"/>
    </row>
    <row r="21" spans="1:17" s="176" customFormat="1" ht="126">
      <c r="A21" s="177">
        <f>MAX(A$1:$A20)+1</f>
        <v>6</v>
      </c>
      <c r="B21" s="178">
        <f>MAX($B$1:B20)+1</f>
        <v>6</v>
      </c>
      <c r="C21" s="179" t="s">
        <v>635</v>
      </c>
      <c r="D21" s="170" t="s">
        <v>1351</v>
      </c>
      <c r="E21" s="170" t="s">
        <v>1688</v>
      </c>
      <c r="F21" s="171" t="s">
        <v>1689</v>
      </c>
      <c r="G21" s="163" t="s">
        <v>2846</v>
      </c>
      <c r="H21" s="163"/>
      <c r="I21" s="172" t="s">
        <v>327</v>
      </c>
      <c r="J21" s="172" t="s">
        <v>327</v>
      </c>
      <c r="K21" s="172"/>
      <c r="L21" s="173" t="s">
        <v>329</v>
      </c>
      <c r="M21" s="174">
        <f>SUM(N21:Q21)</f>
        <v>1</v>
      </c>
      <c r="N21" s="175">
        <v>1</v>
      </c>
      <c r="O21" s="160"/>
      <c r="P21" s="161"/>
      <c r="Q21" s="497"/>
    </row>
    <row r="22" spans="1:17" s="176" customFormat="1" ht="189">
      <c r="A22" s="177">
        <f>MAX(A$1:$A21)+1</f>
        <v>7</v>
      </c>
      <c r="B22" s="178">
        <f>MAX($B$1:B21)+1</f>
        <v>7</v>
      </c>
      <c r="C22" s="179" t="s">
        <v>636</v>
      </c>
      <c r="D22" s="170" t="s">
        <v>1351</v>
      </c>
      <c r="E22" s="170" t="s">
        <v>1690</v>
      </c>
      <c r="F22" s="171" t="s">
        <v>3579</v>
      </c>
      <c r="G22" s="163" t="s">
        <v>3046</v>
      </c>
      <c r="H22" s="163"/>
      <c r="I22" s="172" t="s">
        <v>327</v>
      </c>
      <c r="J22" s="172" t="s">
        <v>327</v>
      </c>
      <c r="K22" s="172"/>
      <c r="L22" s="173" t="s">
        <v>329</v>
      </c>
      <c r="M22" s="174">
        <f>SUM(N22:Q22)</f>
        <v>1</v>
      </c>
      <c r="N22" s="175">
        <v>1</v>
      </c>
      <c r="O22" s="160"/>
      <c r="P22" s="161"/>
      <c r="Q22" s="497"/>
    </row>
    <row r="23" spans="1:17" s="143" customFormat="1">
      <c r="A23" s="180" t="s">
        <v>446</v>
      </c>
      <c r="B23" s="181" t="s">
        <v>446</v>
      </c>
      <c r="C23" s="597" t="s">
        <v>71</v>
      </c>
      <c r="D23" s="597"/>
      <c r="E23" s="597"/>
      <c r="F23" s="597"/>
      <c r="G23" s="182"/>
      <c r="H23" s="183"/>
      <c r="I23" s="184"/>
      <c r="J23" s="184"/>
      <c r="K23" s="184"/>
      <c r="L23" s="184"/>
      <c r="M23" s="140">
        <f>SUBTOTAL(9,M24:M33)</f>
        <v>141</v>
      </c>
      <c r="N23" s="140">
        <f>SUBTOTAL(9,N24:N33)</f>
        <v>37</v>
      </c>
      <c r="O23" s="141">
        <f>SUBTOTAL(9,O24:O33)</f>
        <v>63</v>
      </c>
      <c r="P23" s="142">
        <f>SUBTOTAL(9,P24:P33)</f>
        <v>17</v>
      </c>
      <c r="Q23" s="495">
        <f>SUBTOTAL(9,Q24:Q33)</f>
        <v>24</v>
      </c>
    </row>
    <row r="24" spans="1:17">
      <c r="A24" s="177"/>
      <c r="B24" s="185"/>
      <c r="C24" s="596" t="s">
        <v>72</v>
      </c>
      <c r="D24" s="596"/>
      <c r="E24" s="596"/>
      <c r="F24" s="596"/>
      <c r="G24" s="165"/>
      <c r="H24" s="165"/>
      <c r="I24" s="186"/>
      <c r="J24" s="186"/>
      <c r="K24" s="186"/>
      <c r="L24" s="186"/>
      <c r="M24" s="174"/>
      <c r="N24" s="175"/>
      <c r="O24" s="160"/>
      <c r="P24" s="161"/>
      <c r="Q24" s="497"/>
    </row>
    <row r="25" spans="1:17">
      <c r="A25" s="177"/>
      <c r="B25" s="185"/>
      <c r="C25" s="596" t="s">
        <v>73</v>
      </c>
      <c r="D25" s="596"/>
      <c r="E25" s="596"/>
      <c r="F25" s="596"/>
      <c r="G25" s="165"/>
      <c r="H25" s="165"/>
      <c r="I25" s="186"/>
      <c r="J25" s="186"/>
      <c r="K25" s="186"/>
      <c r="L25" s="186"/>
      <c r="M25" s="174"/>
      <c r="N25" s="175"/>
      <c r="O25" s="160"/>
      <c r="P25" s="161"/>
      <c r="Q25" s="497"/>
    </row>
    <row r="26" spans="1:17" s="187" customFormat="1" ht="141.75">
      <c r="A26" s="177">
        <f>MAX(A$1:$A25)+1</f>
        <v>8</v>
      </c>
      <c r="B26" s="185">
        <f>MAX($B$1:B25)+1</f>
        <v>8</v>
      </c>
      <c r="C26" s="170" t="s">
        <v>1691</v>
      </c>
      <c r="D26" s="163" t="s">
        <v>1692</v>
      </c>
      <c r="E26" s="170" t="s">
        <v>1693</v>
      </c>
      <c r="F26" s="171" t="s">
        <v>1694</v>
      </c>
      <c r="G26" s="163" t="s">
        <v>2847</v>
      </c>
      <c r="H26" s="163"/>
      <c r="I26" s="172" t="s">
        <v>327</v>
      </c>
      <c r="J26" s="172"/>
      <c r="K26" s="172"/>
      <c r="L26" s="173" t="s">
        <v>331</v>
      </c>
      <c r="M26" s="174">
        <f>SUM(N26:Q26)</f>
        <v>31</v>
      </c>
      <c r="N26" s="175"/>
      <c r="O26" s="160">
        <v>15</v>
      </c>
      <c r="P26" s="161">
        <v>6</v>
      </c>
      <c r="Q26" s="497">
        <v>10</v>
      </c>
    </row>
    <row r="27" spans="1:17" s="187" customFormat="1">
      <c r="A27" s="177"/>
      <c r="B27" s="178"/>
      <c r="C27" s="596" t="s">
        <v>1112</v>
      </c>
      <c r="D27" s="596"/>
      <c r="E27" s="596"/>
      <c r="F27" s="596"/>
      <c r="G27" s="165"/>
      <c r="H27" s="165"/>
      <c r="I27" s="172"/>
      <c r="J27" s="172"/>
      <c r="K27" s="172"/>
      <c r="L27" s="172"/>
      <c r="M27" s="174"/>
      <c r="N27" s="175"/>
      <c r="O27" s="160"/>
      <c r="P27" s="161"/>
      <c r="Q27" s="497"/>
    </row>
    <row r="28" spans="1:17" s="187" customFormat="1" ht="157.5">
      <c r="A28" s="177">
        <f>MAX(A$1:$A27)+1</f>
        <v>9</v>
      </c>
      <c r="B28" s="185">
        <f>MAX($B$1:B27)+1</f>
        <v>9</v>
      </c>
      <c r="C28" s="170" t="s">
        <v>1695</v>
      </c>
      <c r="D28" s="163" t="s">
        <v>1696</v>
      </c>
      <c r="E28" s="170" t="s">
        <v>1697</v>
      </c>
      <c r="F28" s="170" t="s">
        <v>1698</v>
      </c>
      <c r="G28" s="170" t="s">
        <v>2848</v>
      </c>
      <c r="H28" s="170"/>
      <c r="I28" s="172" t="s">
        <v>327</v>
      </c>
      <c r="J28" s="172"/>
      <c r="K28" s="172" t="s">
        <v>1687</v>
      </c>
      <c r="L28" s="172" t="s">
        <v>329</v>
      </c>
      <c r="M28" s="174">
        <f>SUM(N28:Q28)</f>
        <v>37</v>
      </c>
      <c r="N28" s="175"/>
      <c r="O28" s="160">
        <v>24</v>
      </c>
      <c r="P28" s="161">
        <v>6</v>
      </c>
      <c r="Q28" s="497">
        <v>7</v>
      </c>
    </row>
    <row r="29" spans="1:17" s="187" customFormat="1" ht="94.5">
      <c r="A29" s="177">
        <f>MAX(A$1:$A28)+1</f>
        <v>10</v>
      </c>
      <c r="B29" s="185">
        <f>MAX($B$1:B28)+1</f>
        <v>10</v>
      </c>
      <c r="C29" s="170" t="s">
        <v>1699</v>
      </c>
      <c r="D29" s="163" t="s">
        <v>1700</v>
      </c>
      <c r="E29" s="170" t="s">
        <v>1701</v>
      </c>
      <c r="F29" s="170" t="s">
        <v>1702</v>
      </c>
      <c r="G29" s="170" t="s">
        <v>2849</v>
      </c>
      <c r="H29" s="170"/>
      <c r="I29" s="172" t="s">
        <v>327</v>
      </c>
      <c r="J29" s="172"/>
      <c r="K29" s="172" t="s">
        <v>1687</v>
      </c>
      <c r="L29" s="172" t="s">
        <v>329</v>
      </c>
      <c r="M29" s="174">
        <f>SUM(N29:Q29)</f>
        <v>36</v>
      </c>
      <c r="N29" s="175"/>
      <c r="O29" s="160">
        <v>24</v>
      </c>
      <c r="P29" s="161">
        <v>5</v>
      </c>
      <c r="Q29" s="497">
        <v>7</v>
      </c>
    </row>
    <row r="30" spans="1:17">
      <c r="A30" s="177"/>
      <c r="B30" s="185"/>
      <c r="C30" s="596" t="s">
        <v>74</v>
      </c>
      <c r="D30" s="596"/>
      <c r="E30" s="596"/>
      <c r="F30" s="596"/>
      <c r="G30" s="165"/>
      <c r="H30" s="165"/>
      <c r="I30" s="186"/>
      <c r="J30" s="186"/>
      <c r="K30" s="186"/>
      <c r="L30" s="186"/>
      <c r="M30" s="174"/>
      <c r="N30" s="175"/>
      <c r="O30" s="160"/>
      <c r="P30" s="161"/>
      <c r="Q30" s="497"/>
    </row>
    <row r="31" spans="1:17" ht="252">
      <c r="A31" s="177">
        <f>MAX(A$1:$A30)+1</f>
        <v>11</v>
      </c>
      <c r="B31" s="185">
        <f>MAX($B$1:B30)+1</f>
        <v>11</v>
      </c>
      <c r="C31" s="170" t="s">
        <v>1703</v>
      </c>
      <c r="D31" s="163" t="s">
        <v>75</v>
      </c>
      <c r="E31" s="170" t="s">
        <v>2365</v>
      </c>
      <c r="F31" s="170" t="s">
        <v>2366</v>
      </c>
      <c r="G31" s="188" t="s">
        <v>2850</v>
      </c>
      <c r="H31" s="188"/>
      <c r="I31" s="172" t="s">
        <v>327</v>
      </c>
      <c r="J31" s="172" t="s">
        <v>327</v>
      </c>
      <c r="K31" s="172" t="s">
        <v>347</v>
      </c>
      <c r="L31" s="172" t="s">
        <v>329</v>
      </c>
      <c r="M31" s="174">
        <f>SUM(N31:Q31)</f>
        <v>6</v>
      </c>
      <c r="N31" s="175">
        <v>6</v>
      </c>
      <c r="O31" s="160"/>
      <c r="P31" s="161"/>
      <c r="Q31" s="497"/>
    </row>
    <row r="32" spans="1:17" ht="189">
      <c r="A32" s="177">
        <f>MAX(A$1:$A31)+1</f>
        <v>12</v>
      </c>
      <c r="B32" s="185">
        <f>MAX($B$1:B31)+1</f>
        <v>12</v>
      </c>
      <c r="C32" s="170" t="s">
        <v>1704</v>
      </c>
      <c r="D32" s="163" t="s">
        <v>76</v>
      </c>
      <c r="E32" s="170" t="s">
        <v>1705</v>
      </c>
      <c r="F32" s="171" t="s">
        <v>1706</v>
      </c>
      <c r="G32" s="189" t="s">
        <v>2851</v>
      </c>
      <c r="H32" s="189"/>
      <c r="I32" s="172" t="s">
        <v>327</v>
      </c>
      <c r="J32" s="172" t="s">
        <v>327</v>
      </c>
      <c r="K32" s="172" t="s">
        <v>347</v>
      </c>
      <c r="L32" s="172" t="s">
        <v>329</v>
      </c>
      <c r="M32" s="174">
        <f>SUM(N32:Q32)</f>
        <v>2</v>
      </c>
      <c r="N32" s="175">
        <v>2</v>
      </c>
      <c r="O32" s="160"/>
      <c r="P32" s="161"/>
      <c r="Q32" s="497"/>
    </row>
    <row r="33" spans="1:17" ht="110.25">
      <c r="A33" s="177">
        <f>MAX(A$1:$A32)+1</f>
        <v>13</v>
      </c>
      <c r="B33" s="185">
        <f>MAX($B$1:B32)+1</f>
        <v>13</v>
      </c>
      <c r="C33" s="170" t="s">
        <v>1707</v>
      </c>
      <c r="D33" s="163" t="s">
        <v>77</v>
      </c>
      <c r="E33" s="170" t="s">
        <v>1708</v>
      </c>
      <c r="F33" s="170" t="s">
        <v>1709</v>
      </c>
      <c r="G33" s="189" t="s">
        <v>3047</v>
      </c>
      <c r="H33" s="189"/>
      <c r="I33" s="172" t="s">
        <v>327</v>
      </c>
      <c r="J33" s="172" t="s">
        <v>327</v>
      </c>
      <c r="K33" s="172" t="s">
        <v>351</v>
      </c>
      <c r="L33" s="172" t="s">
        <v>329</v>
      </c>
      <c r="M33" s="174">
        <f>SUM(N33:Q33)</f>
        <v>29</v>
      </c>
      <c r="N33" s="175">
        <v>29</v>
      </c>
      <c r="O33" s="160"/>
      <c r="P33" s="161"/>
      <c r="Q33" s="497"/>
    </row>
    <row r="34" spans="1:17" s="143" customFormat="1">
      <c r="A34" s="180" t="s">
        <v>447</v>
      </c>
      <c r="B34" s="190" t="s">
        <v>2808</v>
      </c>
      <c r="C34" s="597" t="s">
        <v>78</v>
      </c>
      <c r="D34" s="597"/>
      <c r="E34" s="597"/>
      <c r="F34" s="597"/>
      <c r="G34" s="191"/>
      <c r="H34" s="191"/>
      <c r="I34" s="184"/>
      <c r="J34" s="184"/>
      <c r="K34" s="184"/>
      <c r="L34" s="184"/>
      <c r="M34" s="140">
        <f>SUBTOTAL(9,M35:M110)</f>
        <v>1645</v>
      </c>
      <c r="N34" s="140">
        <f>SUBTOTAL(9,N35:N110)</f>
        <v>0</v>
      </c>
      <c r="O34" s="141">
        <f>SUBTOTAL(9,O35:O110)</f>
        <v>804</v>
      </c>
      <c r="P34" s="142">
        <f>SUBTOTAL(9,P35:P110)</f>
        <v>510</v>
      </c>
      <c r="Q34" s="495">
        <f>SUBTOTAL(9,Q35:Q110)</f>
        <v>331</v>
      </c>
    </row>
    <row r="35" spans="1:17" s="199" customFormat="1">
      <c r="A35" s="192"/>
      <c r="B35" s="193"/>
      <c r="C35" s="595" t="s">
        <v>1710</v>
      </c>
      <c r="D35" s="595"/>
      <c r="E35" s="595"/>
      <c r="F35" s="595"/>
      <c r="G35" s="194"/>
      <c r="H35" s="194"/>
      <c r="I35" s="186"/>
      <c r="J35" s="186"/>
      <c r="K35" s="186"/>
      <c r="L35" s="186"/>
      <c r="M35" s="195"/>
      <c r="N35" s="196"/>
      <c r="O35" s="197"/>
      <c r="P35" s="198"/>
      <c r="Q35" s="498"/>
    </row>
    <row r="36" spans="1:17" s="187" customFormat="1">
      <c r="A36" s="177"/>
      <c r="B36" s="178"/>
      <c r="C36" s="596" t="s">
        <v>1711</v>
      </c>
      <c r="D36" s="596"/>
      <c r="E36" s="596"/>
      <c r="F36" s="596"/>
      <c r="G36" s="179"/>
      <c r="H36" s="179"/>
      <c r="I36" s="172"/>
      <c r="J36" s="172"/>
      <c r="K36" s="172"/>
      <c r="L36" s="172"/>
      <c r="M36" s="174"/>
      <c r="N36" s="175"/>
      <c r="O36" s="160"/>
      <c r="P36" s="161"/>
      <c r="Q36" s="497"/>
    </row>
    <row r="37" spans="1:17" s="187" customFormat="1">
      <c r="A37" s="177"/>
      <c r="B37" s="178"/>
      <c r="C37" s="596" t="s">
        <v>1712</v>
      </c>
      <c r="D37" s="596"/>
      <c r="E37" s="596"/>
      <c r="F37" s="596"/>
      <c r="G37" s="179"/>
      <c r="H37" s="179"/>
      <c r="I37" s="172"/>
      <c r="J37" s="172"/>
      <c r="K37" s="172"/>
      <c r="L37" s="172"/>
      <c r="M37" s="174"/>
      <c r="N37" s="175"/>
      <c r="O37" s="160"/>
      <c r="P37" s="161"/>
      <c r="Q37" s="497"/>
    </row>
    <row r="38" spans="1:17" s="187" customFormat="1" ht="78.75">
      <c r="A38" s="177">
        <f>MAX(A$1:$A37)+1</f>
        <v>14</v>
      </c>
      <c r="B38" s="185">
        <f>MAX($B$1:B37)+1</f>
        <v>14</v>
      </c>
      <c r="C38" s="170"/>
      <c r="D38" s="200" t="s">
        <v>1713</v>
      </c>
      <c r="E38" s="170" t="s">
        <v>1714</v>
      </c>
      <c r="F38" s="170" t="s">
        <v>1715</v>
      </c>
      <c r="G38" s="170" t="s">
        <v>2852</v>
      </c>
      <c r="H38" s="170"/>
      <c r="I38" s="172" t="s">
        <v>327</v>
      </c>
      <c r="J38" s="172" t="s">
        <v>327</v>
      </c>
      <c r="K38" s="172"/>
      <c r="L38" s="172" t="s">
        <v>331</v>
      </c>
      <c r="M38" s="174">
        <f>SUM(N38:Q38)</f>
        <v>37</v>
      </c>
      <c r="N38" s="175"/>
      <c r="O38" s="160">
        <v>14</v>
      </c>
      <c r="P38" s="161">
        <v>13</v>
      </c>
      <c r="Q38" s="497">
        <v>10</v>
      </c>
    </row>
    <row r="39" spans="1:17" s="187" customFormat="1" ht="189">
      <c r="A39" s="177">
        <f>MAX(A$1:$A38)+1</f>
        <v>15</v>
      </c>
      <c r="B39" s="185">
        <f>MAX($B$1:B38)+1</f>
        <v>15</v>
      </c>
      <c r="C39" s="170"/>
      <c r="D39" s="200" t="s">
        <v>1716</v>
      </c>
      <c r="E39" s="170" t="s">
        <v>1717</v>
      </c>
      <c r="F39" s="170" t="s">
        <v>1718</v>
      </c>
      <c r="G39" s="170" t="s">
        <v>2853</v>
      </c>
      <c r="H39" s="170"/>
      <c r="I39" s="172" t="s">
        <v>327</v>
      </c>
      <c r="J39" s="172" t="s">
        <v>327</v>
      </c>
      <c r="K39" s="172"/>
      <c r="L39" s="172" t="s">
        <v>329</v>
      </c>
      <c r="M39" s="174">
        <f>SUM(N39:Q39)</f>
        <v>49</v>
      </c>
      <c r="N39" s="175"/>
      <c r="O39" s="160">
        <v>29</v>
      </c>
      <c r="P39" s="161">
        <v>13</v>
      </c>
      <c r="Q39" s="497">
        <v>7</v>
      </c>
    </row>
    <row r="40" spans="1:17" s="187" customFormat="1">
      <c r="A40" s="177"/>
      <c r="B40" s="178"/>
      <c r="C40" s="596" t="s">
        <v>1719</v>
      </c>
      <c r="D40" s="596"/>
      <c r="E40" s="596"/>
      <c r="F40" s="596"/>
      <c r="G40" s="179"/>
      <c r="H40" s="179"/>
      <c r="I40" s="172"/>
      <c r="J40" s="172"/>
      <c r="K40" s="172"/>
      <c r="L40" s="172"/>
      <c r="M40" s="174"/>
      <c r="N40" s="175"/>
      <c r="O40" s="160"/>
      <c r="P40" s="161"/>
      <c r="Q40" s="497"/>
    </row>
    <row r="41" spans="1:17" s="187" customFormat="1" ht="157.5">
      <c r="A41" s="177">
        <f>MAX(A$1:$A40)+1</f>
        <v>16</v>
      </c>
      <c r="B41" s="185">
        <f>MAX($B$1:B40)+1</f>
        <v>16</v>
      </c>
      <c r="C41" s="170"/>
      <c r="D41" s="200" t="s">
        <v>1720</v>
      </c>
      <c r="E41" s="170" t="s">
        <v>1721</v>
      </c>
      <c r="F41" s="170" t="s">
        <v>1722</v>
      </c>
      <c r="G41" s="170" t="s">
        <v>2854</v>
      </c>
      <c r="H41" s="170"/>
      <c r="I41" s="172" t="s">
        <v>327</v>
      </c>
      <c r="J41" s="172" t="s">
        <v>327</v>
      </c>
      <c r="K41" s="172"/>
      <c r="L41" s="172" t="s">
        <v>329</v>
      </c>
      <c r="M41" s="174">
        <f>SUM(N41:Q41)</f>
        <v>41</v>
      </c>
      <c r="N41" s="175"/>
      <c r="O41" s="160">
        <v>18</v>
      </c>
      <c r="P41" s="161">
        <v>13</v>
      </c>
      <c r="Q41" s="497">
        <v>10</v>
      </c>
    </row>
    <row r="42" spans="1:17" s="187" customFormat="1" ht="141.75">
      <c r="A42" s="177">
        <f>MAX(A$1:$A41)+1</f>
        <v>17</v>
      </c>
      <c r="B42" s="185">
        <f>MAX($B$1:B41)+1</f>
        <v>17</v>
      </c>
      <c r="C42" s="170"/>
      <c r="D42" s="200" t="s">
        <v>1723</v>
      </c>
      <c r="E42" s="170" t="s">
        <v>1724</v>
      </c>
      <c r="F42" s="170" t="s">
        <v>1725</v>
      </c>
      <c r="G42" s="170" t="s">
        <v>2855</v>
      </c>
      <c r="H42" s="170"/>
      <c r="I42" s="172" t="s">
        <v>327</v>
      </c>
      <c r="J42" s="172" t="s">
        <v>327</v>
      </c>
      <c r="K42" s="172"/>
      <c r="L42" s="172" t="s">
        <v>329</v>
      </c>
      <c r="M42" s="174">
        <f>SUM(N42:Q42)</f>
        <v>48</v>
      </c>
      <c r="N42" s="175"/>
      <c r="O42" s="160">
        <v>28</v>
      </c>
      <c r="P42" s="161">
        <v>13</v>
      </c>
      <c r="Q42" s="497">
        <v>7</v>
      </c>
    </row>
    <row r="43" spans="1:17" s="187" customFormat="1">
      <c r="A43" s="177"/>
      <c r="B43" s="178"/>
      <c r="C43" s="596" t="s">
        <v>1726</v>
      </c>
      <c r="D43" s="596"/>
      <c r="E43" s="596"/>
      <c r="F43" s="596"/>
      <c r="G43" s="179"/>
      <c r="H43" s="179"/>
      <c r="I43" s="172"/>
      <c r="J43" s="172"/>
      <c r="K43" s="172"/>
      <c r="L43" s="172"/>
      <c r="M43" s="174"/>
      <c r="N43" s="175"/>
      <c r="O43" s="160"/>
      <c r="P43" s="161"/>
      <c r="Q43" s="497"/>
    </row>
    <row r="44" spans="1:17" s="187" customFormat="1" ht="94.5">
      <c r="A44" s="177">
        <f>MAX(A$1:$A43)+1</f>
        <v>18</v>
      </c>
      <c r="B44" s="185">
        <f>MAX($B$1:B43)+1</f>
        <v>18</v>
      </c>
      <c r="C44" s="170"/>
      <c r="D44" s="200" t="s">
        <v>1727</v>
      </c>
      <c r="E44" s="170" t="s">
        <v>1728</v>
      </c>
      <c r="F44" s="170" t="s">
        <v>1729</v>
      </c>
      <c r="G44" s="170" t="s">
        <v>2856</v>
      </c>
      <c r="H44" s="170"/>
      <c r="I44" s="172" t="s">
        <v>327</v>
      </c>
      <c r="J44" s="172" t="s">
        <v>327</v>
      </c>
      <c r="K44" s="172"/>
      <c r="L44" s="172" t="s">
        <v>331</v>
      </c>
      <c r="M44" s="174">
        <f>SUM(N44:Q44)</f>
        <v>37</v>
      </c>
      <c r="N44" s="175"/>
      <c r="O44" s="160">
        <v>14</v>
      </c>
      <c r="P44" s="161">
        <v>13</v>
      </c>
      <c r="Q44" s="497">
        <v>10</v>
      </c>
    </row>
    <row r="45" spans="1:17" s="187" customFormat="1" ht="189">
      <c r="A45" s="177">
        <f>MAX(A$1:$A44)+1</f>
        <v>19</v>
      </c>
      <c r="B45" s="185">
        <f>MAX($B$1:B44)+1</f>
        <v>19</v>
      </c>
      <c r="C45" s="170"/>
      <c r="D45" s="200" t="s">
        <v>1730</v>
      </c>
      <c r="E45" s="170" t="s">
        <v>1731</v>
      </c>
      <c r="F45" s="170" t="s">
        <v>1732</v>
      </c>
      <c r="G45" s="170" t="s">
        <v>2857</v>
      </c>
      <c r="H45" s="170"/>
      <c r="I45" s="172" t="s">
        <v>327</v>
      </c>
      <c r="J45" s="172" t="s">
        <v>327</v>
      </c>
      <c r="K45" s="172"/>
      <c r="L45" s="172" t="s">
        <v>329</v>
      </c>
      <c r="M45" s="174">
        <f>SUM(N45:Q45)</f>
        <v>50</v>
      </c>
      <c r="N45" s="175"/>
      <c r="O45" s="160">
        <v>30</v>
      </c>
      <c r="P45" s="161">
        <v>13</v>
      </c>
      <c r="Q45" s="497">
        <v>7</v>
      </c>
    </row>
    <row r="46" spans="1:17" s="187" customFormat="1">
      <c r="A46" s="177"/>
      <c r="B46" s="178"/>
      <c r="C46" s="596" t="s">
        <v>1733</v>
      </c>
      <c r="D46" s="596"/>
      <c r="E46" s="596"/>
      <c r="F46" s="596"/>
      <c r="G46" s="179"/>
      <c r="H46" s="179"/>
      <c r="I46" s="172"/>
      <c r="J46" s="172"/>
      <c r="K46" s="172"/>
      <c r="L46" s="172"/>
      <c r="M46" s="174"/>
      <c r="N46" s="175"/>
      <c r="O46" s="160"/>
      <c r="P46" s="161"/>
      <c r="Q46" s="497"/>
    </row>
    <row r="47" spans="1:17" s="187" customFormat="1">
      <c r="A47" s="177"/>
      <c r="B47" s="178"/>
      <c r="C47" s="596" t="s">
        <v>1734</v>
      </c>
      <c r="D47" s="596"/>
      <c r="E47" s="596"/>
      <c r="F47" s="596"/>
      <c r="G47" s="179"/>
      <c r="H47" s="179"/>
      <c r="I47" s="172"/>
      <c r="J47" s="172"/>
      <c r="K47" s="172"/>
      <c r="L47" s="172"/>
      <c r="M47" s="174"/>
      <c r="N47" s="175"/>
      <c r="O47" s="160"/>
      <c r="P47" s="161"/>
      <c r="Q47" s="497"/>
    </row>
    <row r="48" spans="1:17" s="187" customFormat="1" ht="157.5">
      <c r="A48" s="177">
        <f>MAX(A$1:$A47)+1</f>
        <v>20</v>
      </c>
      <c r="B48" s="185">
        <f>MAX($B$1:B47)+1</f>
        <v>20</v>
      </c>
      <c r="C48" s="170"/>
      <c r="D48" s="200" t="s">
        <v>1735</v>
      </c>
      <c r="E48" s="170" t="s">
        <v>1736</v>
      </c>
      <c r="F48" s="170" t="s">
        <v>1737</v>
      </c>
      <c r="G48" s="170" t="s">
        <v>2858</v>
      </c>
      <c r="H48" s="170"/>
      <c r="I48" s="172" t="s">
        <v>327</v>
      </c>
      <c r="J48" s="172" t="s">
        <v>327</v>
      </c>
      <c r="K48" s="172"/>
      <c r="L48" s="172" t="s">
        <v>331</v>
      </c>
      <c r="M48" s="174">
        <f>SUM(N48:Q48)</f>
        <v>42</v>
      </c>
      <c r="N48" s="175"/>
      <c r="O48" s="160">
        <v>18</v>
      </c>
      <c r="P48" s="161">
        <v>14</v>
      </c>
      <c r="Q48" s="497">
        <v>10</v>
      </c>
    </row>
    <row r="49" spans="1:17" s="187" customFormat="1" ht="141.75">
      <c r="A49" s="177">
        <f>MAX(A$1:$A48)+1</f>
        <v>21</v>
      </c>
      <c r="B49" s="185">
        <f>MAX($B$1:B48)+1</f>
        <v>21</v>
      </c>
      <c r="C49" s="170"/>
      <c r="D49" s="200" t="s">
        <v>1738</v>
      </c>
      <c r="E49" s="170" t="s">
        <v>1739</v>
      </c>
      <c r="F49" s="170" t="s">
        <v>1740</v>
      </c>
      <c r="G49" s="170" t="s">
        <v>2859</v>
      </c>
      <c r="H49" s="170"/>
      <c r="I49" s="172" t="s">
        <v>327</v>
      </c>
      <c r="J49" s="172" t="s">
        <v>327</v>
      </c>
      <c r="K49" s="172"/>
      <c r="L49" s="172" t="s">
        <v>329</v>
      </c>
      <c r="M49" s="174">
        <f>SUM(N49:Q49)</f>
        <v>47</v>
      </c>
      <c r="N49" s="175"/>
      <c r="O49" s="160">
        <v>28</v>
      </c>
      <c r="P49" s="161">
        <v>13</v>
      </c>
      <c r="Q49" s="497">
        <v>6</v>
      </c>
    </row>
    <row r="50" spans="1:17" s="187" customFormat="1">
      <c r="A50" s="177"/>
      <c r="B50" s="178"/>
      <c r="C50" s="596" t="s">
        <v>1741</v>
      </c>
      <c r="D50" s="596"/>
      <c r="E50" s="596"/>
      <c r="F50" s="596"/>
      <c r="G50" s="179"/>
      <c r="H50" s="179"/>
      <c r="I50" s="172"/>
      <c r="J50" s="172"/>
      <c r="K50" s="172"/>
      <c r="L50" s="172"/>
      <c r="M50" s="174"/>
      <c r="N50" s="175"/>
      <c r="O50" s="160"/>
      <c r="P50" s="161"/>
      <c r="Q50" s="497"/>
    </row>
    <row r="51" spans="1:17" s="187" customFormat="1" ht="110.25">
      <c r="A51" s="177">
        <f>MAX(A$1:$A50)+1</f>
        <v>22</v>
      </c>
      <c r="B51" s="185">
        <f>MAX($B$1:B50)+1</f>
        <v>22</v>
      </c>
      <c r="C51" s="170"/>
      <c r="D51" s="163" t="s">
        <v>1742</v>
      </c>
      <c r="E51" s="170" t="s">
        <v>1743</v>
      </c>
      <c r="F51" s="170" t="s">
        <v>1744</v>
      </c>
      <c r="G51" s="170" t="s">
        <v>2860</v>
      </c>
      <c r="H51" s="170"/>
      <c r="I51" s="172" t="s">
        <v>327</v>
      </c>
      <c r="J51" s="172" t="s">
        <v>327</v>
      </c>
      <c r="K51" s="172"/>
      <c r="L51" s="172" t="s">
        <v>331</v>
      </c>
      <c r="M51" s="174">
        <f>SUM(N51:Q51)</f>
        <v>43</v>
      </c>
      <c r="N51" s="175"/>
      <c r="O51" s="160">
        <v>20</v>
      </c>
      <c r="P51" s="161">
        <v>13</v>
      </c>
      <c r="Q51" s="497">
        <v>10</v>
      </c>
    </row>
    <row r="52" spans="1:17" s="187" customFormat="1">
      <c r="A52" s="177"/>
      <c r="B52" s="178"/>
      <c r="C52" s="596" t="s">
        <v>1745</v>
      </c>
      <c r="D52" s="596"/>
      <c r="E52" s="596"/>
      <c r="F52" s="596"/>
      <c r="G52" s="179"/>
      <c r="H52" s="179"/>
      <c r="I52" s="172"/>
      <c r="J52" s="172"/>
      <c r="K52" s="172"/>
      <c r="L52" s="172"/>
      <c r="M52" s="174"/>
      <c r="N52" s="175"/>
      <c r="O52" s="160"/>
      <c r="P52" s="161"/>
      <c r="Q52" s="497"/>
    </row>
    <row r="53" spans="1:17" s="187" customFormat="1" ht="78.75">
      <c r="A53" s="177">
        <f>MAX(A$1:$A52)+1</f>
        <v>23</v>
      </c>
      <c r="B53" s="185">
        <f>MAX($B$1:B52)+1</f>
        <v>23</v>
      </c>
      <c r="C53" s="170"/>
      <c r="D53" s="163" t="s">
        <v>1746</v>
      </c>
      <c r="E53" s="170" t="s">
        <v>1747</v>
      </c>
      <c r="F53" s="170" t="s">
        <v>1748</v>
      </c>
      <c r="G53" s="170" t="s">
        <v>2861</v>
      </c>
      <c r="H53" s="170"/>
      <c r="I53" s="172" t="s">
        <v>327</v>
      </c>
      <c r="J53" s="172" t="s">
        <v>327</v>
      </c>
      <c r="K53" s="172"/>
      <c r="L53" s="172" t="s">
        <v>329</v>
      </c>
      <c r="M53" s="174">
        <f>SUM(N53:Q53)</f>
        <v>43</v>
      </c>
      <c r="N53" s="175"/>
      <c r="O53" s="160">
        <v>22</v>
      </c>
      <c r="P53" s="161">
        <v>14</v>
      </c>
      <c r="Q53" s="497">
        <v>7</v>
      </c>
    </row>
    <row r="54" spans="1:17" s="187" customFormat="1">
      <c r="A54" s="177"/>
      <c r="B54" s="178"/>
      <c r="C54" s="596" t="s">
        <v>1749</v>
      </c>
      <c r="D54" s="596"/>
      <c r="E54" s="596"/>
      <c r="F54" s="596"/>
      <c r="G54" s="179"/>
      <c r="H54" s="179"/>
      <c r="I54" s="172"/>
      <c r="J54" s="172"/>
      <c r="K54" s="172"/>
      <c r="L54" s="172"/>
      <c r="M54" s="174"/>
      <c r="N54" s="175"/>
      <c r="O54" s="160"/>
      <c r="P54" s="161"/>
      <c r="Q54" s="497"/>
    </row>
    <row r="55" spans="1:17" s="187" customFormat="1" ht="110.25">
      <c r="A55" s="177">
        <f>MAX(A$1:$A54)+1</f>
        <v>24</v>
      </c>
      <c r="B55" s="185">
        <f>MAX($B$1:B54)+1</f>
        <v>24</v>
      </c>
      <c r="C55" s="170"/>
      <c r="D55" s="163" t="s">
        <v>1750</v>
      </c>
      <c r="E55" s="170" t="s">
        <v>1751</v>
      </c>
      <c r="F55" s="170" t="s">
        <v>1752</v>
      </c>
      <c r="G55" s="170" t="s">
        <v>2862</v>
      </c>
      <c r="H55" s="170"/>
      <c r="I55" s="172" t="s">
        <v>327</v>
      </c>
      <c r="J55" s="172" t="s">
        <v>327</v>
      </c>
      <c r="K55" s="172"/>
      <c r="L55" s="172" t="s">
        <v>329</v>
      </c>
      <c r="M55" s="174">
        <f>SUM(N55:Q55)</f>
        <v>49</v>
      </c>
      <c r="N55" s="175"/>
      <c r="O55" s="160">
        <v>30</v>
      </c>
      <c r="P55" s="161">
        <v>13</v>
      </c>
      <c r="Q55" s="497">
        <v>6</v>
      </c>
    </row>
    <row r="56" spans="1:17" s="187" customFormat="1">
      <c r="A56" s="177"/>
      <c r="B56" s="178"/>
      <c r="C56" s="596" t="s">
        <v>1753</v>
      </c>
      <c r="D56" s="596"/>
      <c r="E56" s="596"/>
      <c r="F56" s="596"/>
      <c r="G56" s="179"/>
      <c r="H56" s="179"/>
      <c r="I56" s="172"/>
      <c r="J56" s="172"/>
      <c r="K56" s="172"/>
      <c r="L56" s="172"/>
      <c r="M56" s="174"/>
      <c r="N56" s="175"/>
      <c r="O56" s="160"/>
      <c r="P56" s="161"/>
      <c r="Q56" s="497"/>
    </row>
    <row r="57" spans="1:17" s="187" customFormat="1">
      <c r="A57" s="177"/>
      <c r="B57" s="178"/>
      <c r="C57" s="592" t="s">
        <v>1754</v>
      </c>
      <c r="D57" s="593"/>
      <c r="E57" s="593"/>
      <c r="F57" s="594"/>
      <c r="G57" s="170"/>
      <c r="H57" s="170"/>
      <c r="I57" s="172"/>
      <c r="J57" s="172"/>
      <c r="K57" s="172"/>
      <c r="L57" s="172"/>
      <c r="M57" s="174"/>
      <c r="N57" s="175"/>
      <c r="O57" s="160"/>
      <c r="P57" s="161"/>
      <c r="Q57" s="497"/>
    </row>
    <row r="58" spans="1:17" s="187" customFormat="1" ht="173.25">
      <c r="A58" s="177">
        <f>MAX(A$1:$A57)+1</f>
        <v>25</v>
      </c>
      <c r="B58" s="185">
        <f>MAX($B$1:B57)+1</f>
        <v>25</v>
      </c>
      <c r="C58" s="170"/>
      <c r="D58" s="163" t="s">
        <v>1755</v>
      </c>
      <c r="E58" s="170" t="s">
        <v>1756</v>
      </c>
      <c r="F58" s="170" t="s">
        <v>1757</v>
      </c>
      <c r="G58" s="170" t="s">
        <v>2863</v>
      </c>
      <c r="H58" s="170"/>
      <c r="I58" s="172" t="s">
        <v>327</v>
      </c>
      <c r="J58" s="172" t="s">
        <v>327</v>
      </c>
      <c r="K58" s="172"/>
      <c r="L58" s="172" t="s">
        <v>329</v>
      </c>
      <c r="M58" s="174">
        <f>SUM(N58:Q58)</f>
        <v>46</v>
      </c>
      <c r="N58" s="175"/>
      <c r="O58" s="160">
        <v>27</v>
      </c>
      <c r="P58" s="161">
        <v>13</v>
      </c>
      <c r="Q58" s="497">
        <v>6</v>
      </c>
    </row>
    <row r="59" spans="1:17" s="187" customFormat="1">
      <c r="A59" s="177"/>
      <c r="B59" s="178"/>
      <c r="C59" s="596" t="s">
        <v>1758</v>
      </c>
      <c r="D59" s="596"/>
      <c r="E59" s="596"/>
      <c r="F59" s="596"/>
      <c r="G59" s="179"/>
      <c r="H59" s="179"/>
      <c r="I59" s="172"/>
      <c r="J59" s="172"/>
      <c r="K59" s="172"/>
      <c r="L59" s="172"/>
      <c r="M59" s="174"/>
      <c r="N59" s="175"/>
      <c r="O59" s="160"/>
      <c r="P59" s="161"/>
      <c r="Q59" s="497"/>
    </row>
    <row r="60" spans="1:17" s="187" customFormat="1" ht="204.75">
      <c r="A60" s="177">
        <f>MAX(A$1:$A59)+1</f>
        <v>26</v>
      </c>
      <c r="B60" s="185">
        <f>MAX($B$1:B59)+1</f>
        <v>26</v>
      </c>
      <c r="C60" s="170"/>
      <c r="D60" s="200" t="s">
        <v>1759</v>
      </c>
      <c r="E60" s="170" t="s">
        <v>1760</v>
      </c>
      <c r="F60" s="170" t="s">
        <v>1761</v>
      </c>
      <c r="G60" s="170" t="s">
        <v>2864</v>
      </c>
      <c r="H60" s="170"/>
      <c r="I60" s="172" t="s">
        <v>327</v>
      </c>
      <c r="J60" s="172" t="s">
        <v>327</v>
      </c>
      <c r="K60" s="172"/>
      <c r="L60" s="172" t="s">
        <v>329</v>
      </c>
      <c r="M60" s="174">
        <f>SUM(N60:Q60)</f>
        <v>43</v>
      </c>
      <c r="N60" s="175"/>
      <c r="O60" s="160">
        <v>20</v>
      </c>
      <c r="P60" s="161">
        <v>13</v>
      </c>
      <c r="Q60" s="497">
        <v>10</v>
      </c>
    </row>
    <row r="61" spans="1:17" s="187" customFormat="1" ht="126">
      <c r="A61" s="177">
        <f>MAX(A$1:$A60)+1</f>
        <v>27</v>
      </c>
      <c r="B61" s="185">
        <f>MAX($B$1:B60)+1</f>
        <v>27</v>
      </c>
      <c r="C61" s="170"/>
      <c r="D61" s="200" t="s">
        <v>1762</v>
      </c>
      <c r="E61" s="170" t="s">
        <v>1763</v>
      </c>
      <c r="F61" s="170" t="s">
        <v>1764</v>
      </c>
      <c r="G61" s="170" t="s">
        <v>2865</v>
      </c>
      <c r="H61" s="170"/>
      <c r="I61" s="172" t="s">
        <v>327</v>
      </c>
      <c r="J61" s="172" t="s">
        <v>327</v>
      </c>
      <c r="K61" s="172"/>
      <c r="L61" s="172" t="s">
        <v>329</v>
      </c>
      <c r="M61" s="174">
        <f>SUM(N61:Q61)</f>
        <v>47</v>
      </c>
      <c r="N61" s="175"/>
      <c r="O61" s="160">
        <v>28</v>
      </c>
      <c r="P61" s="161">
        <v>13</v>
      </c>
      <c r="Q61" s="497">
        <v>6</v>
      </c>
    </row>
    <row r="62" spans="1:17" s="187" customFormat="1">
      <c r="A62" s="177"/>
      <c r="B62" s="178"/>
      <c r="C62" s="596" t="s">
        <v>1765</v>
      </c>
      <c r="D62" s="596"/>
      <c r="E62" s="596"/>
      <c r="F62" s="596"/>
      <c r="G62" s="179"/>
      <c r="H62" s="179"/>
      <c r="I62" s="172"/>
      <c r="J62" s="172"/>
      <c r="K62" s="172"/>
      <c r="L62" s="172"/>
      <c r="M62" s="174"/>
      <c r="N62" s="175"/>
      <c r="O62" s="160"/>
      <c r="P62" s="161"/>
      <c r="Q62" s="497"/>
    </row>
    <row r="63" spans="1:17" s="187" customFormat="1" ht="173.25">
      <c r="A63" s="177">
        <f>MAX(A$1:$A62)+1</f>
        <v>28</v>
      </c>
      <c r="B63" s="185">
        <f>MAX($B$1:B62)+1</f>
        <v>28</v>
      </c>
      <c r="C63" s="170"/>
      <c r="D63" s="200" t="s">
        <v>1766</v>
      </c>
      <c r="E63" s="170" t="s">
        <v>1767</v>
      </c>
      <c r="F63" s="170" t="s">
        <v>1768</v>
      </c>
      <c r="G63" s="170" t="s">
        <v>2866</v>
      </c>
      <c r="H63" s="170"/>
      <c r="I63" s="172" t="s">
        <v>327</v>
      </c>
      <c r="J63" s="172" t="s">
        <v>327</v>
      </c>
      <c r="K63" s="172"/>
      <c r="L63" s="172" t="s">
        <v>329</v>
      </c>
      <c r="M63" s="174">
        <f>SUM(N63:Q63)</f>
        <v>44</v>
      </c>
      <c r="N63" s="175"/>
      <c r="O63" s="160">
        <v>20</v>
      </c>
      <c r="P63" s="161">
        <v>13</v>
      </c>
      <c r="Q63" s="497">
        <v>11</v>
      </c>
    </row>
    <row r="64" spans="1:17" s="187" customFormat="1" ht="204.75">
      <c r="A64" s="177">
        <f>MAX(A$1:$A63)+1</f>
        <v>29</v>
      </c>
      <c r="B64" s="185">
        <f>MAX($B$1:B63)+1</f>
        <v>29</v>
      </c>
      <c r="C64" s="170"/>
      <c r="D64" s="200" t="s">
        <v>2867</v>
      </c>
      <c r="E64" s="170" t="s">
        <v>1769</v>
      </c>
      <c r="F64" s="170" t="s">
        <v>1770</v>
      </c>
      <c r="G64" s="170" t="s">
        <v>2868</v>
      </c>
      <c r="H64" s="170"/>
      <c r="I64" s="172" t="s">
        <v>327</v>
      </c>
      <c r="J64" s="172" t="s">
        <v>327</v>
      </c>
      <c r="K64" s="172"/>
      <c r="L64" s="172" t="s">
        <v>329</v>
      </c>
      <c r="M64" s="174">
        <f>SUM(N64:Q64)</f>
        <v>50</v>
      </c>
      <c r="N64" s="175"/>
      <c r="O64" s="160">
        <v>30</v>
      </c>
      <c r="P64" s="161">
        <v>13</v>
      </c>
      <c r="Q64" s="497">
        <v>7</v>
      </c>
    </row>
    <row r="65" spans="1:17" s="187" customFormat="1">
      <c r="A65" s="177"/>
      <c r="B65" s="178"/>
      <c r="C65" s="596" t="s">
        <v>1771</v>
      </c>
      <c r="D65" s="596"/>
      <c r="E65" s="596"/>
      <c r="F65" s="596"/>
      <c r="G65" s="179"/>
      <c r="H65" s="179"/>
      <c r="I65" s="172"/>
      <c r="J65" s="172"/>
      <c r="K65" s="172"/>
      <c r="L65" s="172"/>
      <c r="M65" s="174"/>
      <c r="N65" s="175"/>
      <c r="O65" s="160"/>
      <c r="P65" s="161"/>
      <c r="Q65" s="497"/>
    </row>
    <row r="66" spans="1:17" s="187" customFormat="1" ht="236.25">
      <c r="A66" s="177">
        <f>MAX(A$1:$A65)+1</f>
        <v>30</v>
      </c>
      <c r="B66" s="185">
        <f>MAX($B$1:B65)+1</f>
        <v>30</v>
      </c>
      <c r="C66" s="170"/>
      <c r="D66" s="163" t="s">
        <v>1772</v>
      </c>
      <c r="E66" s="170" t="s">
        <v>1773</v>
      </c>
      <c r="F66" s="170" t="s">
        <v>1774</v>
      </c>
      <c r="G66" s="170" t="s">
        <v>2869</v>
      </c>
      <c r="H66" s="170"/>
      <c r="I66" s="172" t="s">
        <v>327</v>
      </c>
      <c r="J66" s="172" t="s">
        <v>327</v>
      </c>
      <c r="K66" s="172"/>
      <c r="L66" s="172" t="s">
        <v>329</v>
      </c>
      <c r="M66" s="174">
        <f>SUM(N66:Q66)</f>
        <v>48</v>
      </c>
      <c r="N66" s="175"/>
      <c r="O66" s="160">
        <v>28</v>
      </c>
      <c r="P66" s="161">
        <v>13</v>
      </c>
      <c r="Q66" s="497">
        <v>7</v>
      </c>
    </row>
    <row r="67" spans="1:17" s="187" customFormat="1">
      <c r="A67" s="177"/>
      <c r="B67" s="178"/>
      <c r="C67" s="596" t="s">
        <v>1775</v>
      </c>
      <c r="D67" s="596"/>
      <c r="E67" s="596"/>
      <c r="F67" s="596"/>
      <c r="G67" s="179"/>
      <c r="H67" s="179"/>
      <c r="I67" s="172"/>
      <c r="J67" s="172"/>
      <c r="K67" s="172"/>
      <c r="L67" s="172"/>
      <c r="M67" s="174"/>
      <c r="N67" s="175"/>
      <c r="O67" s="160"/>
      <c r="P67" s="161"/>
      <c r="Q67" s="497"/>
    </row>
    <row r="68" spans="1:17" s="187" customFormat="1">
      <c r="A68" s="177"/>
      <c r="B68" s="178"/>
      <c r="C68" s="596" t="s">
        <v>1776</v>
      </c>
      <c r="D68" s="596"/>
      <c r="E68" s="596"/>
      <c r="F68" s="596"/>
      <c r="G68" s="179"/>
      <c r="H68" s="179"/>
      <c r="I68" s="172"/>
      <c r="J68" s="172"/>
      <c r="K68" s="172"/>
      <c r="L68" s="172"/>
      <c r="M68" s="174"/>
      <c r="N68" s="175"/>
      <c r="O68" s="160"/>
      <c r="P68" s="161"/>
      <c r="Q68" s="497"/>
    </row>
    <row r="69" spans="1:17" s="187" customFormat="1" ht="110.25">
      <c r="A69" s="177">
        <f>MAX(A$1:$A68)+1</f>
        <v>31</v>
      </c>
      <c r="B69" s="185">
        <f>MAX($B$1:B68)+1</f>
        <v>31</v>
      </c>
      <c r="C69" s="170"/>
      <c r="D69" s="163" t="s">
        <v>1777</v>
      </c>
      <c r="E69" s="170"/>
      <c r="F69" s="170" t="s">
        <v>1778</v>
      </c>
      <c r="G69" s="170" t="s">
        <v>2870</v>
      </c>
      <c r="H69" s="170"/>
      <c r="I69" s="172" t="s">
        <v>327</v>
      </c>
      <c r="J69" s="172" t="s">
        <v>327</v>
      </c>
      <c r="K69" s="172"/>
      <c r="L69" s="172" t="s">
        <v>329</v>
      </c>
      <c r="M69" s="174">
        <f>SUM(N69:Q69)</f>
        <v>46</v>
      </c>
      <c r="N69" s="175"/>
      <c r="O69" s="160">
        <v>27</v>
      </c>
      <c r="P69" s="161">
        <v>13</v>
      </c>
      <c r="Q69" s="497">
        <v>6</v>
      </c>
    </row>
    <row r="70" spans="1:17" s="187" customFormat="1">
      <c r="A70" s="177"/>
      <c r="B70" s="178"/>
      <c r="C70" s="596" t="s">
        <v>1779</v>
      </c>
      <c r="D70" s="596"/>
      <c r="E70" s="596"/>
      <c r="F70" s="596"/>
      <c r="G70" s="179"/>
      <c r="H70" s="179"/>
      <c r="I70" s="172"/>
      <c r="J70" s="172"/>
      <c r="K70" s="172"/>
      <c r="L70" s="172"/>
      <c r="M70" s="174"/>
      <c r="N70" s="175"/>
      <c r="O70" s="160"/>
      <c r="P70" s="161"/>
      <c r="Q70" s="497"/>
    </row>
    <row r="71" spans="1:17" s="187" customFormat="1" ht="267.75">
      <c r="A71" s="177">
        <f>MAX(A$1:$A70)+1</f>
        <v>32</v>
      </c>
      <c r="B71" s="185">
        <f>MAX($B$1:B70)+1</f>
        <v>32</v>
      </c>
      <c r="C71" s="170"/>
      <c r="D71" s="200" t="s">
        <v>1780</v>
      </c>
      <c r="E71" s="170" t="s">
        <v>1781</v>
      </c>
      <c r="F71" s="170" t="s">
        <v>1782</v>
      </c>
      <c r="G71" s="170" t="s">
        <v>2871</v>
      </c>
      <c r="H71" s="170"/>
      <c r="I71" s="172" t="s">
        <v>327</v>
      </c>
      <c r="J71" s="172" t="s">
        <v>327</v>
      </c>
      <c r="K71" s="172"/>
      <c r="L71" s="172" t="s">
        <v>329</v>
      </c>
      <c r="M71" s="174">
        <f>SUM(N71:Q71)</f>
        <v>48</v>
      </c>
      <c r="N71" s="175"/>
      <c r="O71" s="160">
        <v>28</v>
      </c>
      <c r="P71" s="161">
        <v>13</v>
      </c>
      <c r="Q71" s="497">
        <v>7</v>
      </c>
    </row>
    <row r="72" spans="1:17">
      <c r="A72" s="177"/>
      <c r="B72" s="178"/>
      <c r="C72" s="596" t="s">
        <v>82</v>
      </c>
      <c r="D72" s="596"/>
      <c r="E72" s="596"/>
      <c r="F72" s="596"/>
      <c r="G72" s="179"/>
      <c r="H72" s="179"/>
      <c r="I72" s="186"/>
      <c r="J72" s="186"/>
      <c r="K72" s="186"/>
      <c r="L72" s="186"/>
      <c r="M72" s="174"/>
      <c r="N72" s="175"/>
      <c r="O72" s="160"/>
      <c r="P72" s="161"/>
      <c r="Q72" s="497"/>
    </row>
    <row r="73" spans="1:17">
      <c r="A73" s="177"/>
      <c r="B73" s="178"/>
      <c r="C73" s="596" t="s">
        <v>60</v>
      </c>
      <c r="D73" s="596"/>
      <c r="E73" s="596"/>
      <c r="F73" s="596"/>
      <c r="G73" s="179"/>
      <c r="H73" s="179"/>
      <c r="I73" s="186"/>
      <c r="J73" s="186"/>
      <c r="K73" s="186"/>
      <c r="L73" s="186"/>
      <c r="M73" s="174"/>
      <c r="N73" s="175"/>
      <c r="O73" s="160"/>
      <c r="P73" s="161"/>
      <c r="Q73" s="497"/>
    </row>
    <row r="74" spans="1:17" s="207" customFormat="1">
      <c r="A74" s="185"/>
      <c r="B74" s="185"/>
      <c r="C74" s="596" t="s">
        <v>72</v>
      </c>
      <c r="D74" s="596"/>
      <c r="E74" s="596"/>
      <c r="F74" s="596"/>
      <c r="G74" s="201"/>
      <c r="H74" s="201"/>
      <c r="I74" s="202"/>
      <c r="J74" s="202"/>
      <c r="K74" s="202"/>
      <c r="L74" s="202"/>
      <c r="M74" s="203"/>
      <c r="N74" s="204"/>
      <c r="O74" s="205"/>
      <c r="P74" s="206"/>
      <c r="Q74" s="499"/>
    </row>
    <row r="75" spans="1:17" s="187" customFormat="1">
      <c r="A75" s="177"/>
      <c r="B75" s="178"/>
      <c r="C75" s="598" t="s">
        <v>1710</v>
      </c>
      <c r="D75" s="598"/>
      <c r="E75" s="598"/>
      <c r="F75" s="598"/>
      <c r="G75" s="208"/>
      <c r="H75" s="208"/>
      <c r="I75" s="172"/>
      <c r="J75" s="172"/>
      <c r="K75" s="172"/>
      <c r="L75" s="172"/>
      <c r="M75" s="174"/>
      <c r="N75" s="175"/>
      <c r="O75" s="160"/>
      <c r="P75" s="161"/>
      <c r="Q75" s="497"/>
    </row>
    <row r="76" spans="1:17" s="187" customFormat="1">
      <c r="A76" s="177"/>
      <c r="B76" s="178"/>
      <c r="C76" s="596" t="s">
        <v>1783</v>
      </c>
      <c r="D76" s="596"/>
      <c r="E76" s="596"/>
      <c r="F76" s="596"/>
      <c r="G76" s="179"/>
      <c r="H76" s="179"/>
      <c r="I76" s="172"/>
      <c r="J76" s="172"/>
      <c r="K76" s="172"/>
      <c r="L76" s="172"/>
      <c r="M76" s="174"/>
      <c r="N76" s="175"/>
      <c r="O76" s="160"/>
      <c r="P76" s="161"/>
      <c r="Q76" s="497"/>
    </row>
    <row r="77" spans="1:17" s="187" customFormat="1" ht="110.25">
      <c r="A77" s="177">
        <f>MAX(A$1:$A76)+1</f>
        <v>33</v>
      </c>
      <c r="B77" s="185">
        <f>MAX($B$1:B76)+1</f>
        <v>33</v>
      </c>
      <c r="C77" s="170"/>
      <c r="D77" s="200" t="s">
        <v>1784</v>
      </c>
      <c r="E77" s="170" t="s">
        <v>1785</v>
      </c>
      <c r="F77" s="170" t="s">
        <v>1786</v>
      </c>
      <c r="G77" s="170" t="s">
        <v>2872</v>
      </c>
      <c r="H77" s="170"/>
      <c r="I77" s="172" t="s">
        <v>327</v>
      </c>
      <c r="J77" s="172"/>
      <c r="K77" s="172"/>
      <c r="L77" s="172" t="s">
        <v>331</v>
      </c>
      <c r="M77" s="174">
        <f>SUM(N77:Q77)</f>
        <v>41</v>
      </c>
      <c r="N77" s="175"/>
      <c r="O77" s="160">
        <v>18</v>
      </c>
      <c r="P77" s="161">
        <v>14</v>
      </c>
      <c r="Q77" s="497">
        <v>9</v>
      </c>
    </row>
    <row r="78" spans="1:17" s="187" customFormat="1">
      <c r="A78" s="177"/>
      <c r="B78" s="178"/>
      <c r="C78" s="596" t="s">
        <v>84</v>
      </c>
      <c r="D78" s="596"/>
      <c r="E78" s="596"/>
      <c r="F78" s="596"/>
      <c r="G78" s="179"/>
      <c r="H78" s="179"/>
      <c r="I78" s="172"/>
      <c r="J78" s="172"/>
      <c r="K78" s="172"/>
      <c r="L78" s="172"/>
      <c r="M78" s="174"/>
      <c r="N78" s="175"/>
      <c r="O78" s="160"/>
      <c r="P78" s="161"/>
      <c r="Q78" s="497"/>
    </row>
    <row r="79" spans="1:17" s="187" customFormat="1">
      <c r="A79" s="177"/>
      <c r="B79" s="178"/>
      <c r="C79" s="598" t="s">
        <v>1710</v>
      </c>
      <c r="D79" s="598"/>
      <c r="E79" s="598"/>
      <c r="F79" s="598"/>
      <c r="G79" s="208"/>
      <c r="H79" s="208"/>
      <c r="I79" s="172"/>
      <c r="J79" s="172"/>
      <c r="K79" s="172"/>
      <c r="L79" s="172"/>
      <c r="M79" s="174"/>
      <c r="N79" s="175"/>
      <c r="O79" s="160"/>
      <c r="P79" s="161"/>
      <c r="Q79" s="497"/>
    </row>
    <row r="80" spans="1:17" s="187" customFormat="1">
      <c r="A80" s="177"/>
      <c r="B80" s="178"/>
      <c r="C80" s="598" t="s">
        <v>1787</v>
      </c>
      <c r="D80" s="598"/>
      <c r="E80" s="598"/>
      <c r="F80" s="598"/>
      <c r="G80" s="208"/>
      <c r="H80" s="208"/>
      <c r="I80" s="172"/>
      <c r="J80" s="172"/>
      <c r="K80" s="172"/>
      <c r="L80" s="172"/>
      <c r="M80" s="174"/>
      <c r="N80" s="175"/>
      <c r="O80" s="160"/>
      <c r="P80" s="161"/>
      <c r="Q80" s="497"/>
    </row>
    <row r="81" spans="1:17" s="187" customFormat="1" ht="126">
      <c r="A81" s="177">
        <f>MAX(A$1:$A80)+1</f>
        <v>34</v>
      </c>
      <c r="B81" s="185">
        <f>MAX($B$1:B80)+1</f>
        <v>34</v>
      </c>
      <c r="C81" s="170"/>
      <c r="D81" s="200" t="s">
        <v>1788</v>
      </c>
      <c r="E81" s="170" t="s">
        <v>1789</v>
      </c>
      <c r="F81" s="170" t="s">
        <v>1790</v>
      </c>
      <c r="G81" s="170" t="s">
        <v>2873</v>
      </c>
      <c r="H81" s="170"/>
      <c r="I81" s="172" t="s">
        <v>327</v>
      </c>
      <c r="J81" s="172"/>
      <c r="K81" s="172"/>
      <c r="L81" s="172" t="s">
        <v>331</v>
      </c>
      <c r="M81" s="174">
        <f>SUM(N81:Q81)</f>
        <v>40</v>
      </c>
      <c r="N81" s="175"/>
      <c r="O81" s="160">
        <v>17</v>
      </c>
      <c r="P81" s="161">
        <v>13</v>
      </c>
      <c r="Q81" s="497">
        <v>10</v>
      </c>
    </row>
    <row r="82" spans="1:17" s="187" customFormat="1">
      <c r="A82" s="177"/>
      <c r="B82" s="178"/>
      <c r="C82" s="598" t="s">
        <v>1791</v>
      </c>
      <c r="D82" s="598"/>
      <c r="E82" s="598"/>
      <c r="F82" s="598"/>
      <c r="G82" s="208"/>
      <c r="H82" s="208"/>
      <c r="I82" s="172"/>
      <c r="J82" s="172"/>
      <c r="K82" s="172"/>
      <c r="L82" s="172"/>
      <c r="M82" s="174"/>
      <c r="N82" s="175"/>
      <c r="O82" s="160"/>
      <c r="P82" s="161"/>
      <c r="Q82" s="497"/>
    </row>
    <row r="83" spans="1:17" s="187" customFormat="1" ht="189">
      <c r="A83" s="177">
        <f>MAX(A$1:$A82)+1</f>
        <v>35</v>
      </c>
      <c r="B83" s="185">
        <f>MAX($B$1:B82)+1</f>
        <v>35</v>
      </c>
      <c r="C83" s="170"/>
      <c r="D83" s="200" t="s">
        <v>1792</v>
      </c>
      <c r="E83" s="170" t="s">
        <v>1793</v>
      </c>
      <c r="F83" s="170" t="s">
        <v>1794</v>
      </c>
      <c r="G83" s="170" t="s">
        <v>2874</v>
      </c>
      <c r="H83" s="170"/>
      <c r="I83" s="172" t="s">
        <v>327</v>
      </c>
      <c r="J83" s="172"/>
      <c r="K83" s="172"/>
      <c r="L83" s="172" t="s">
        <v>331</v>
      </c>
      <c r="M83" s="174">
        <f>SUM(N83:Q83)</f>
        <v>39</v>
      </c>
      <c r="N83" s="175"/>
      <c r="O83" s="160">
        <v>17</v>
      </c>
      <c r="P83" s="161">
        <v>13</v>
      </c>
      <c r="Q83" s="497">
        <v>9</v>
      </c>
    </row>
    <row r="84" spans="1:17" s="187" customFormat="1">
      <c r="A84" s="177"/>
      <c r="B84" s="178"/>
      <c r="C84" s="598" t="s">
        <v>1795</v>
      </c>
      <c r="D84" s="598"/>
      <c r="E84" s="598"/>
      <c r="F84" s="598"/>
      <c r="G84" s="208"/>
      <c r="H84" s="208"/>
      <c r="I84" s="172"/>
      <c r="J84" s="172"/>
      <c r="K84" s="172"/>
      <c r="L84" s="172"/>
      <c r="M84" s="174"/>
      <c r="N84" s="175"/>
      <c r="O84" s="160"/>
      <c r="P84" s="161"/>
      <c r="Q84" s="497"/>
    </row>
    <row r="85" spans="1:17" s="187" customFormat="1" ht="126">
      <c r="A85" s="177">
        <f>MAX(A$1:$A84)+1</f>
        <v>36</v>
      </c>
      <c r="B85" s="185">
        <f>MAX($B$1:B84)+1</f>
        <v>36</v>
      </c>
      <c r="C85" s="170"/>
      <c r="D85" s="200" t="s">
        <v>1796</v>
      </c>
      <c r="E85" s="170" t="s">
        <v>1797</v>
      </c>
      <c r="F85" s="170" t="s">
        <v>1798</v>
      </c>
      <c r="G85" s="170" t="s">
        <v>2875</v>
      </c>
      <c r="H85" s="170"/>
      <c r="I85" s="172" t="s">
        <v>327</v>
      </c>
      <c r="J85" s="172"/>
      <c r="K85" s="172"/>
      <c r="L85" s="172" t="s">
        <v>331</v>
      </c>
      <c r="M85" s="174">
        <f>SUM(N85:Q85)</f>
        <v>38</v>
      </c>
      <c r="N85" s="175"/>
      <c r="O85" s="160">
        <v>16</v>
      </c>
      <c r="P85" s="161">
        <v>13</v>
      </c>
      <c r="Q85" s="497">
        <v>9</v>
      </c>
    </row>
    <row r="86" spans="1:17" s="187" customFormat="1">
      <c r="A86" s="177"/>
      <c r="B86" s="178"/>
      <c r="C86" s="598" t="s">
        <v>1799</v>
      </c>
      <c r="D86" s="598"/>
      <c r="E86" s="598"/>
      <c r="F86" s="598"/>
      <c r="G86" s="208"/>
      <c r="H86" s="208"/>
      <c r="I86" s="172"/>
      <c r="J86" s="172"/>
      <c r="K86" s="172"/>
      <c r="L86" s="172"/>
      <c r="M86" s="174"/>
      <c r="N86" s="175"/>
      <c r="O86" s="160"/>
      <c r="P86" s="161"/>
      <c r="Q86" s="497"/>
    </row>
    <row r="87" spans="1:17" s="187" customFormat="1" ht="126">
      <c r="A87" s="177">
        <f>MAX(A$1:$A86)+1</f>
        <v>37</v>
      </c>
      <c r="B87" s="185">
        <f>MAX($B$1:B86)+1</f>
        <v>37</v>
      </c>
      <c r="C87" s="170"/>
      <c r="D87" s="200" t="s">
        <v>1800</v>
      </c>
      <c r="E87" s="170" t="s">
        <v>1801</v>
      </c>
      <c r="F87" s="170" t="s">
        <v>1802</v>
      </c>
      <c r="G87" s="170" t="s">
        <v>2876</v>
      </c>
      <c r="H87" s="170"/>
      <c r="I87" s="172" t="s">
        <v>327</v>
      </c>
      <c r="J87" s="172"/>
      <c r="K87" s="172"/>
      <c r="L87" s="172" t="s">
        <v>331</v>
      </c>
      <c r="M87" s="174">
        <f>SUM(N87:Q87)</f>
        <v>39</v>
      </c>
      <c r="N87" s="175"/>
      <c r="O87" s="160">
        <v>17</v>
      </c>
      <c r="P87" s="161">
        <v>13</v>
      </c>
      <c r="Q87" s="497">
        <v>9</v>
      </c>
    </row>
    <row r="88" spans="1:17" s="187" customFormat="1">
      <c r="A88" s="177"/>
      <c r="B88" s="178"/>
      <c r="C88" s="598" t="s">
        <v>1803</v>
      </c>
      <c r="D88" s="598"/>
      <c r="E88" s="598"/>
      <c r="F88" s="598"/>
      <c r="G88" s="208"/>
      <c r="H88" s="208"/>
      <c r="I88" s="172"/>
      <c r="J88" s="172"/>
      <c r="K88" s="172"/>
      <c r="L88" s="172"/>
      <c r="M88" s="174"/>
      <c r="N88" s="175"/>
      <c r="O88" s="160"/>
      <c r="P88" s="161"/>
      <c r="Q88" s="497"/>
    </row>
    <row r="89" spans="1:17" s="187" customFormat="1" ht="157.5">
      <c r="A89" s="177">
        <f>MAX(A$1:$A88)+1</f>
        <v>38</v>
      </c>
      <c r="B89" s="185">
        <f>MAX($B$1:B88)+1</f>
        <v>38</v>
      </c>
      <c r="C89" s="170"/>
      <c r="D89" s="200" t="s">
        <v>1804</v>
      </c>
      <c r="E89" s="170" t="s">
        <v>1805</v>
      </c>
      <c r="F89" s="170" t="s">
        <v>1806</v>
      </c>
      <c r="G89" s="170" t="s">
        <v>2877</v>
      </c>
      <c r="H89" s="170"/>
      <c r="I89" s="172" t="s">
        <v>327</v>
      </c>
      <c r="J89" s="172"/>
      <c r="K89" s="172"/>
      <c r="L89" s="172" t="s">
        <v>331</v>
      </c>
      <c r="M89" s="174">
        <f>SUM(N89:Q89)</f>
        <v>37</v>
      </c>
      <c r="N89" s="175"/>
      <c r="O89" s="160">
        <v>15</v>
      </c>
      <c r="P89" s="161">
        <v>13</v>
      </c>
      <c r="Q89" s="497">
        <v>9</v>
      </c>
    </row>
    <row r="90" spans="1:17" s="187" customFormat="1" ht="220.5">
      <c r="A90" s="177">
        <f>MAX(A$1:$A89)+1</f>
        <v>39</v>
      </c>
      <c r="B90" s="185">
        <f>MAX($B$1:B89)+1</f>
        <v>39</v>
      </c>
      <c r="C90" s="170"/>
      <c r="D90" s="200" t="s">
        <v>1807</v>
      </c>
      <c r="E90" s="170" t="s">
        <v>1808</v>
      </c>
      <c r="F90" s="170" t="s">
        <v>1809</v>
      </c>
      <c r="G90" s="170" t="s">
        <v>2878</v>
      </c>
      <c r="H90" s="170"/>
      <c r="I90" s="172" t="s">
        <v>327</v>
      </c>
      <c r="J90" s="172"/>
      <c r="K90" s="172"/>
      <c r="L90" s="172" t="s">
        <v>331</v>
      </c>
      <c r="M90" s="174">
        <f>SUM(N90:Q90)</f>
        <v>39</v>
      </c>
      <c r="N90" s="175"/>
      <c r="O90" s="160">
        <v>17</v>
      </c>
      <c r="P90" s="161">
        <v>13</v>
      </c>
      <c r="Q90" s="497">
        <v>9</v>
      </c>
    </row>
    <row r="91" spans="1:17" s="187" customFormat="1">
      <c r="A91" s="177"/>
      <c r="B91" s="178"/>
      <c r="C91" s="598" t="s">
        <v>1810</v>
      </c>
      <c r="D91" s="598"/>
      <c r="E91" s="598"/>
      <c r="F91" s="598"/>
      <c r="G91" s="208"/>
      <c r="H91" s="208"/>
      <c r="I91" s="172"/>
      <c r="J91" s="172"/>
      <c r="K91" s="172"/>
      <c r="L91" s="172"/>
      <c r="M91" s="174"/>
      <c r="N91" s="175"/>
      <c r="O91" s="160"/>
      <c r="P91" s="161"/>
      <c r="Q91" s="497"/>
    </row>
    <row r="92" spans="1:17" s="187" customFormat="1" ht="173.25">
      <c r="A92" s="177">
        <f>MAX(A$1:$A91)+1</f>
        <v>40</v>
      </c>
      <c r="B92" s="185">
        <f>MAX($B$1:B91)+1</f>
        <v>40</v>
      </c>
      <c r="C92" s="170"/>
      <c r="D92" s="200" t="s">
        <v>1811</v>
      </c>
      <c r="E92" s="170" t="s">
        <v>1812</v>
      </c>
      <c r="F92" s="170" t="s">
        <v>1813</v>
      </c>
      <c r="G92" s="170" t="s">
        <v>2879</v>
      </c>
      <c r="H92" s="170"/>
      <c r="I92" s="172" t="s">
        <v>327</v>
      </c>
      <c r="J92" s="172"/>
      <c r="K92" s="172"/>
      <c r="L92" s="172" t="s">
        <v>331</v>
      </c>
      <c r="M92" s="174">
        <f>SUM(N92:Q92)</f>
        <v>39</v>
      </c>
      <c r="N92" s="175"/>
      <c r="O92" s="160">
        <v>17</v>
      </c>
      <c r="P92" s="161">
        <v>13</v>
      </c>
      <c r="Q92" s="497">
        <v>9</v>
      </c>
    </row>
    <row r="93" spans="1:17" s="187" customFormat="1" ht="204.75">
      <c r="A93" s="177">
        <f>MAX(A$1:$A92)+1</f>
        <v>41</v>
      </c>
      <c r="B93" s="185">
        <f>MAX($B$1:B92)+1</f>
        <v>41</v>
      </c>
      <c r="C93" s="170"/>
      <c r="D93" s="200" t="s">
        <v>1814</v>
      </c>
      <c r="E93" s="170" t="s">
        <v>1815</v>
      </c>
      <c r="F93" s="170" t="s">
        <v>1816</v>
      </c>
      <c r="G93" s="170" t="s">
        <v>2880</v>
      </c>
      <c r="H93" s="170"/>
      <c r="I93" s="172" t="s">
        <v>327</v>
      </c>
      <c r="J93" s="172"/>
      <c r="K93" s="172"/>
      <c r="L93" s="172" t="s">
        <v>331</v>
      </c>
      <c r="M93" s="174">
        <f>SUM(N93:Q93)</f>
        <v>41</v>
      </c>
      <c r="N93" s="175"/>
      <c r="O93" s="160">
        <v>19</v>
      </c>
      <c r="P93" s="161">
        <v>13</v>
      </c>
      <c r="Q93" s="497">
        <v>9</v>
      </c>
    </row>
    <row r="94" spans="1:17" s="187" customFormat="1">
      <c r="A94" s="177"/>
      <c r="B94" s="178"/>
      <c r="C94" s="598" t="s">
        <v>1817</v>
      </c>
      <c r="D94" s="598"/>
      <c r="E94" s="598"/>
      <c r="F94" s="598"/>
      <c r="G94" s="208"/>
      <c r="H94" s="208"/>
      <c r="I94" s="172"/>
      <c r="J94" s="172"/>
      <c r="K94" s="172"/>
      <c r="L94" s="172"/>
      <c r="M94" s="174"/>
      <c r="N94" s="175"/>
      <c r="O94" s="160"/>
      <c r="P94" s="161"/>
      <c r="Q94" s="497"/>
    </row>
    <row r="95" spans="1:17" s="187" customFormat="1" ht="157.5">
      <c r="A95" s="177">
        <f>MAX(A$1:$A94)+1</f>
        <v>42</v>
      </c>
      <c r="B95" s="185">
        <f>MAX($B$1:B94)+1</f>
        <v>42</v>
      </c>
      <c r="C95" s="170"/>
      <c r="D95" s="200" t="s">
        <v>1818</v>
      </c>
      <c r="E95" s="170" t="s">
        <v>1805</v>
      </c>
      <c r="F95" s="170" t="s">
        <v>1819</v>
      </c>
      <c r="G95" s="170" t="s">
        <v>2881</v>
      </c>
      <c r="H95" s="170"/>
      <c r="I95" s="172" t="s">
        <v>327</v>
      </c>
      <c r="J95" s="172"/>
      <c r="K95" s="172"/>
      <c r="L95" s="172" t="s">
        <v>331</v>
      </c>
      <c r="M95" s="174">
        <f>SUM(N95:Q95)</f>
        <v>36</v>
      </c>
      <c r="N95" s="175"/>
      <c r="O95" s="160">
        <v>14</v>
      </c>
      <c r="P95" s="161">
        <v>13</v>
      </c>
      <c r="Q95" s="497">
        <v>9</v>
      </c>
    </row>
    <row r="96" spans="1:17" s="187" customFormat="1" ht="236.25">
      <c r="A96" s="177">
        <f>MAX(A$1:$A95)+1</f>
        <v>43</v>
      </c>
      <c r="B96" s="185">
        <f>MAX($B$1:B95)+1</f>
        <v>43</v>
      </c>
      <c r="C96" s="170"/>
      <c r="D96" s="200" t="s">
        <v>1820</v>
      </c>
      <c r="E96" s="163" t="s">
        <v>1808</v>
      </c>
      <c r="F96" s="170" t="s">
        <v>1821</v>
      </c>
      <c r="G96" s="170" t="s">
        <v>2882</v>
      </c>
      <c r="H96" s="170"/>
      <c r="I96" s="172" t="s">
        <v>327</v>
      </c>
      <c r="J96" s="172"/>
      <c r="K96" s="172"/>
      <c r="L96" s="172" t="s">
        <v>331</v>
      </c>
      <c r="M96" s="174">
        <f>SUM(N96:Q96)</f>
        <v>38</v>
      </c>
      <c r="N96" s="175"/>
      <c r="O96" s="160">
        <v>16</v>
      </c>
      <c r="P96" s="161">
        <v>13</v>
      </c>
      <c r="Q96" s="497">
        <v>9</v>
      </c>
    </row>
    <row r="97" spans="1:17" s="187" customFormat="1">
      <c r="A97" s="177"/>
      <c r="B97" s="178"/>
      <c r="C97" s="598" t="s">
        <v>1822</v>
      </c>
      <c r="D97" s="598"/>
      <c r="E97" s="598"/>
      <c r="F97" s="598"/>
      <c r="G97" s="208"/>
      <c r="H97" s="208"/>
      <c r="I97" s="172"/>
      <c r="J97" s="172"/>
      <c r="K97" s="172"/>
      <c r="L97" s="172"/>
      <c r="M97" s="174"/>
      <c r="N97" s="175"/>
      <c r="O97" s="160"/>
      <c r="P97" s="161"/>
      <c r="Q97" s="497"/>
    </row>
    <row r="98" spans="1:17" s="187" customFormat="1" ht="157.5">
      <c r="A98" s="177">
        <f>MAX(A$1:$A97)+1</f>
        <v>44</v>
      </c>
      <c r="B98" s="185">
        <f>MAX($B$1:B97)+1</f>
        <v>44</v>
      </c>
      <c r="C98" s="170"/>
      <c r="D98" s="200" t="s">
        <v>1823</v>
      </c>
      <c r="E98" s="170" t="s">
        <v>1805</v>
      </c>
      <c r="F98" s="170" t="s">
        <v>1824</v>
      </c>
      <c r="G98" s="170" t="s">
        <v>2883</v>
      </c>
      <c r="H98" s="170"/>
      <c r="I98" s="172" t="s">
        <v>327</v>
      </c>
      <c r="J98" s="172"/>
      <c r="K98" s="172"/>
      <c r="L98" s="172" t="s">
        <v>331</v>
      </c>
      <c r="M98" s="174">
        <f>SUM(N98:Q98)</f>
        <v>41</v>
      </c>
      <c r="N98" s="175"/>
      <c r="O98" s="160">
        <v>19</v>
      </c>
      <c r="P98" s="161">
        <v>13</v>
      </c>
      <c r="Q98" s="497">
        <v>9</v>
      </c>
    </row>
    <row r="99" spans="1:17" s="187" customFormat="1" ht="236.25">
      <c r="A99" s="177">
        <f>MAX(A$1:$A98)+1</f>
        <v>45</v>
      </c>
      <c r="B99" s="185">
        <f>MAX($B$1:B98)+1</f>
        <v>45</v>
      </c>
      <c r="C99" s="170"/>
      <c r="D99" s="200" t="s">
        <v>1825</v>
      </c>
      <c r="E99" s="170" t="s">
        <v>1826</v>
      </c>
      <c r="F99" s="170" t="s">
        <v>1827</v>
      </c>
      <c r="G99" s="170" t="s">
        <v>2884</v>
      </c>
      <c r="H99" s="170"/>
      <c r="I99" s="172" t="s">
        <v>327</v>
      </c>
      <c r="J99" s="172"/>
      <c r="K99" s="172"/>
      <c r="L99" s="172" t="s">
        <v>331</v>
      </c>
      <c r="M99" s="174">
        <f>SUM(N99:Q99)</f>
        <v>40</v>
      </c>
      <c r="N99" s="175"/>
      <c r="O99" s="160">
        <v>18</v>
      </c>
      <c r="P99" s="161">
        <v>13</v>
      </c>
      <c r="Q99" s="497">
        <v>9</v>
      </c>
    </row>
    <row r="100" spans="1:17" s="187" customFormat="1">
      <c r="A100" s="177"/>
      <c r="B100" s="178"/>
      <c r="C100" s="598" t="s">
        <v>1828</v>
      </c>
      <c r="D100" s="598"/>
      <c r="E100" s="598"/>
      <c r="F100" s="598"/>
      <c r="G100" s="208"/>
      <c r="H100" s="208"/>
      <c r="I100" s="172"/>
      <c r="J100" s="172"/>
      <c r="K100" s="172"/>
      <c r="L100" s="172"/>
      <c r="M100" s="174"/>
      <c r="N100" s="175"/>
      <c r="O100" s="160"/>
      <c r="P100" s="161"/>
      <c r="Q100" s="497"/>
    </row>
    <row r="101" spans="1:17" s="187" customFormat="1" ht="141.75">
      <c r="A101" s="177">
        <f>MAX(A$1:$A100)+1</f>
        <v>46</v>
      </c>
      <c r="B101" s="185">
        <f>MAX($B$1:B100)+1</f>
        <v>46</v>
      </c>
      <c r="C101" s="170"/>
      <c r="D101" s="200" t="s">
        <v>1829</v>
      </c>
      <c r="E101" s="170" t="s">
        <v>1805</v>
      </c>
      <c r="F101" s="170" t="s">
        <v>1830</v>
      </c>
      <c r="G101" s="170" t="s">
        <v>2885</v>
      </c>
      <c r="H101" s="170"/>
      <c r="I101" s="172" t="s">
        <v>327</v>
      </c>
      <c r="J101" s="172"/>
      <c r="K101" s="172"/>
      <c r="L101" s="172" t="s">
        <v>331</v>
      </c>
      <c r="M101" s="174">
        <f>SUM(N101:Q101)</f>
        <v>41</v>
      </c>
      <c r="N101" s="175"/>
      <c r="O101" s="160">
        <v>19</v>
      </c>
      <c r="P101" s="161">
        <v>13</v>
      </c>
      <c r="Q101" s="497">
        <v>9</v>
      </c>
    </row>
    <row r="102" spans="1:17" s="187" customFormat="1" ht="220.5">
      <c r="A102" s="177">
        <f>MAX(A$1:$A101)+1</f>
        <v>47</v>
      </c>
      <c r="B102" s="185">
        <f>MAX($B$1:B101)+1</f>
        <v>47</v>
      </c>
      <c r="C102" s="170"/>
      <c r="D102" s="200" t="s">
        <v>1831</v>
      </c>
      <c r="E102" s="170" t="s">
        <v>1832</v>
      </c>
      <c r="F102" s="170" t="s">
        <v>1833</v>
      </c>
      <c r="G102" s="170" t="s">
        <v>2886</v>
      </c>
      <c r="H102" s="170"/>
      <c r="I102" s="172" t="s">
        <v>327</v>
      </c>
      <c r="J102" s="172"/>
      <c r="K102" s="172"/>
      <c r="L102" s="172" t="s">
        <v>331</v>
      </c>
      <c r="M102" s="174">
        <f>SUM(N102:Q102)</f>
        <v>40</v>
      </c>
      <c r="N102" s="175"/>
      <c r="O102" s="160">
        <v>18</v>
      </c>
      <c r="P102" s="161">
        <v>13</v>
      </c>
      <c r="Q102" s="497">
        <v>9</v>
      </c>
    </row>
    <row r="103" spans="1:17" s="187" customFormat="1">
      <c r="A103" s="177"/>
      <c r="B103" s="178"/>
      <c r="C103" s="598" t="s">
        <v>1834</v>
      </c>
      <c r="D103" s="598"/>
      <c r="E103" s="598"/>
      <c r="F103" s="598"/>
      <c r="G103" s="208"/>
      <c r="H103" s="208"/>
      <c r="I103" s="172"/>
      <c r="J103" s="172"/>
      <c r="K103" s="172"/>
      <c r="L103" s="172"/>
      <c r="M103" s="174"/>
      <c r="N103" s="175"/>
      <c r="O103" s="160"/>
      <c r="P103" s="161"/>
      <c r="Q103" s="497"/>
    </row>
    <row r="104" spans="1:17" s="187" customFormat="1" ht="157.5">
      <c r="A104" s="177">
        <f>MAX(A$1:$A103)+1</f>
        <v>48</v>
      </c>
      <c r="B104" s="185">
        <f>MAX($B$1:B103)+1</f>
        <v>48</v>
      </c>
      <c r="C104" s="170"/>
      <c r="D104" s="200" t="s">
        <v>1835</v>
      </c>
      <c r="E104" s="170" t="s">
        <v>1836</v>
      </c>
      <c r="F104" s="170" t="s">
        <v>1837</v>
      </c>
      <c r="G104" s="170" t="s">
        <v>3048</v>
      </c>
      <c r="H104" s="170"/>
      <c r="I104" s="172" t="s">
        <v>327</v>
      </c>
      <c r="J104" s="172"/>
      <c r="K104" s="172"/>
      <c r="L104" s="172" t="s">
        <v>331</v>
      </c>
      <c r="M104" s="174">
        <f>SUM(N104:Q104)</f>
        <v>39</v>
      </c>
      <c r="N104" s="175"/>
      <c r="O104" s="160">
        <v>17</v>
      </c>
      <c r="P104" s="161">
        <v>13</v>
      </c>
      <c r="Q104" s="497">
        <v>9</v>
      </c>
    </row>
    <row r="105" spans="1:17" s="187" customFormat="1" ht="236.25">
      <c r="A105" s="177">
        <f>MAX(A$1:$A104)+1</f>
        <v>49</v>
      </c>
      <c r="B105" s="185">
        <f>MAX($B$1:B104)+1</f>
        <v>49</v>
      </c>
      <c r="C105" s="170"/>
      <c r="D105" s="200" t="s">
        <v>1838</v>
      </c>
      <c r="E105" s="170" t="s">
        <v>1839</v>
      </c>
      <c r="F105" s="170" t="s">
        <v>1840</v>
      </c>
      <c r="G105" s="170" t="s">
        <v>3049</v>
      </c>
      <c r="H105" s="170"/>
      <c r="I105" s="172" t="s">
        <v>327</v>
      </c>
      <c r="J105" s="172"/>
      <c r="K105" s="172"/>
      <c r="L105" s="172" t="s">
        <v>331</v>
      </c>
      <c r="M105" s="174">
        <f>SUM(N105:Q105)</f>
        <v>40</v>
      </c>
      <c r="N105" s="175"/>
      <c r="O105" s="160">
        <v>18</v>
      </c>
      <c r="P105" s="161">
        <v>13</v>
      </c>
      <c r="Q105" s="497">
        <v>9</v>
      </c>
    </row>
    <row r="106" spans="1:17" s="187" customFormat="1">
      <c r="A106" s="177"/>
      <c r="B106" s="178"/>
      <c r="C106" s="598" t="s">
        <v>1841</v>
      </c>
      <c r="D106" s="598"/>
      <c r="E106" s="598"/>
      <c r="F106" s="598"/>
      <c r="G106" s="208" t="s">
        <v>3050</v>
      </c>
      <c r="H106" s="208"/>
      <c r="I106" s="172"/>
      <c r="J106" s="172"/>
      <c r="K106" s="172"/>
      <c r="L106" s="172"/>
      <c r="M106" s="174"/>
      <c r="N106" s="175"/>
      <c r="O106" s="160"/>
      <c r="P106" s="161"/>
      <c r="Q106" s="497"/>
    </row>
    <row r="107" spans="1:17" s="187" customFormat="1" ht="173.25">
      <c r="A107" s="177">
        <f>MAX(A$1:$A106)+1</f>
        <v>50</v>
      </c>
      <c r="B107" s="185">
        <f>MAX($B$1:B106)+1</f>
        <v>50</v>
      </c>
      <c r="C107" s="170"/>
      <c r="D107" s="200" t="s">
        <v>1842</v>
      </c>
      <c r="E107" s="170" t="s">
        <v>1843</v>
      </c>
      <c r="F107" s="170" t="s">
        <v>1844</v>
      </c>
      <c r="G107" s="170" t="s">
        <v>3051</v>
      </c>
      <c r="H107" s="170"/>
      <c r="I107" s="172" t="s">
        <v>327</v>
      </c>
      <c r="J107" s="172"/>
      <c r="K107" s="172"/>
      <c r="L107" s="172" t="s">
        <v>331</v>
      </c>
      <c r="M107" s="174">
        <f>SUM(N107:Q107)</f>
        <v>39</v>
      </c>
      <c r="N107" s="175"/>
      <c r="O107" s="160">
        <v>17</v>
      </c>
      <c r="P107" s="161">
        <v>13</v>
      </c>
      <c r="Q107" s="497">
        <v>9</v>
      </c>
    </row>
    <row r="108" spans="1:17" s="187" customFormat="1" ht="252">
      <c r="A108" s="177">
        <f>MAX(A$1:$A107)+1</f>
        <v>51</v>
      </c>
      <c r="B108" s="185">
        <f>MAX($B$1:B107)+1</f>
        <v>51</v>
      </c>
      <c r="C108" s="170"/>
      <c r="D108" s="200" t="s">
        <v>1845</v>
      </c>
      <c r="E108" s="170" t="s">
        <v>1846</v>
      </c>
      <c r="F108" s="170" t="s">
        <v>1847</v>
      </c>
      <c r="G108" s="170" t="s">
        <v>3052</v>
      </c>
      <c r="H108" s="170"/>
      <c r="I108" s="172" t="s">
        <v>327</v>
      </c>
      <c r="J108" s="172"/>
      <c r="K108" s="172"/>
      <c r="L108" s="172" t="s">
        <v>331</v>
      </c>
      <c r="M108" s="174">
        <f>SUM(N108:Q108)</f>
        <v>40</v>
      </c>
      <c r="N108" s="175"/>
      <c r="O108" s="160">
        <v>18</v>
      </c>
      <c r="P108" s="161">
        <v>13</v>
      </c>
      <c r="Q108" s="497">
        <v>9</v>
      </c>
    </row>
    <row r="109" spans="1:17" s="187" customFormat="1">
      <c r="A109" s="177"/>
      <c r="B109" s="178"/>
      <c r="C109" s="596" t="s">
        <v>1783</v>
      </c>
      <c r="D109" s="596"/>
      <c r="E109" s="596"/>
      <c r="F109" s="596"/>
      <c r="G109" s="179" t="s">
        <v>3050</v>
      </c>
      <c r="H109" s="179"/>
      <c r="I109" s="172"/>
      <c r="J109" s="172"/>
      <c r="K109" s="172"/>
      <c r="L109" s="172"/>
      <c r="M109" s="174"/>
      <c r="N109" s="175"/>
      <c r="O109" s="160"/>
      <c r="P109" s="161"/>
      <c r="Q109" s="497"/>
    </row>
    <row r="110" spans="1:17" s="187" customFormat="1" ht="126">
      <c r="A110" s="177">
        <f>MAX(A$1:$A109)+1</f>
        <v>52</v>
      </c>
      <c r="B110" s="185">
        <f>MAX($B$1:B109)+1</f>
        <v>52</v>
      </c>
      <c r="C110" s="170"/>
      <c r="D110" s="200" t="s">
        <v>1848</v>
      </c>
      <c r="E110" s="170" t="s">
        <v>1849</v>
      </c>
      <c r="F110" s="170" t="s">
        <v>1850</v>
      </c>
      <c r="G110" s="170" t="s">
        <v>3053</v>
      </c>
      <c r="H110" s="170"/>
      <c r="I110" s="172" t="s">
        <v>327</v>
      </c>
      <c r="J110" s="172"/>
      <c r="K110" s="172"/>
      <c r="L110" s="172" t="s">
        <v>331</v>
      </c>
      <c r="M110" s="174">
        <f>SUM(N110:Q110)</f>
        <v>40</v>
      </c>
      <c r="N110" s="175"/>
      <c r="O110" s="160">
        <v>18</v>
      </c>
      <c r="P110" s="161">
        <v>13</v>
      </c>
      <c r="Q110" s="497">
        <v>9</v>
      </c>
    </row>
    <row r="111" spans="1:17" s="143" customFormat="1">
      <c r="A111" s="180" t="s">
        <v>1664</v>
      </c>
      <c r="B111" s="190" t="s">
        <v>2809</v>
      </c>
      <c r="C111" s="597" t="s">
        <v>87</v>
      </c>
      <c r="D111" s="597"/>
      <c r="E111" s="597"/>
      <c r="F111" s="597"/>
      <c r="G111" s="191" t="s">
        <v>3050</v>
      </c>
      <c r="H111" s="191"/>
      <c r="I111" s="184"/>
      <c r="J111" s="184"/>
      <c r="K111" s="184"/>
      <c r="L111" s="184"/>
      <c r="M111" s="140">
        <f>SUBTOTAL(9,M112:M365)</f>
        <v>11734.800000000001</v>
      </c>
      <c r="N111" s="140">
        <f>SUBTOTAL(9,N112:N365)</f>
        <v>3913.8000000000006</v>
      </c>
      <c r="O111" s="141">
        <f>SUBTOTAL(9,O112:O365)</f>
        <v>5568</v>
      </c>
      <c r="P111" s="142">
        <f>SUBTOTAL(9,P112:P365)</f>
        <v>1089</v>
      </c>
      <c r="Q111" s="495">
        <f>SUBTOTAL(9,Q112:Q365)</f>
        <v>1164</v>
      </c>
    </row>
    <row r="112" spans="1:17">
      <c r="A112" s="177"/>
      <c r="B112" s="178"/>
      <c r="C112" s="596" t="s">
        <v>88</v>
      </c>
      <c r="D112" s="596"/>
      <c r="E112" s="596"/>
      <c r="F112" s="596"/>
      <c r="G112" s="179" t="s">
        <v>3050</v>
      </c>
      <c r="H112" s="179"/>
      <c r="I112" s="186"/>
      <c r="J112" s="186"/>
      <c r="K112" s="186"/>
      <c r="L112" s="186"/>
      <c r="M112" s="174"/>
      <c r="N112" s="175"/>
      <c r="O112" s="160"/>
      <c r="P112" s="161"/>
      <c r="Q112" s="497"/>
    </row>
    <row r="113" spans="1:17" ht="189">
      <c r="A113" s="177">
        <f>MAX(A$1:$A112)+1</f>
        <v>53</v>
      </c>
      <c r="B113" s="185">
        <f>MAX($B$1:B112)+1</f>
        <v>53</v>
      </c>
      <c r="C113" s="170"/>
      <c r="D113" s="163" t="s">
        <v>89</v>
      </c>
      <c r="E113" s="170" t="s">
        <v>1851</v>
      </c>
      <c r="F113" s="171" t="s">
        <v>1852</v>
      </c>
      <c r="G113" s="171" t="s">
        <v>3054</v>
      </c>
      <c r="H113" s="171"/>
      <c r="I113" s="172" t="s">
        <v>327</v>
      </c>
      <c r="J113" s="172" t="s">
        <v>327</v>
      </c>
      <c r="K113" s="172"/>
      <c r="L113" s="172" t="s">
        <v>330</v>
      </c>
      <c r="M113" s="174">
        <f t="shared" ref="M113:M144" si="1">SUM(N113:Q113)</f>
        <v>7</v>
      </c>
      <c r="N113" s="175">
        <v>7</v>
      </c>
      <c r="O113" s="160"/>
      <c r="P113" s="161"/>
      <c r="Q113" s="497"/>
    </row>
    <row r="114" spans="1:17" ht="189">
      <c r="A114" s="177">
        <f>MAX(A$1:$A113)+1</f>
        <v>54</v>
      </c>
      <c r="B114" s="185">
        <f>MAX($B$1:B113)+1</f>
        <v>54</v>
      </c>
      <c r="C114" s="170"/>
      <c r="D114" s="163" t="s">
        <v>90</v>
      </c>
      <c r="E114" s="170" t="s">
        <v>1853</v>
      </c>
      <c r="F114" s="171" t="s">
        <v>1854</v>
      </c>
      <c r="G114" s="171" t="s">
        <v>3055</v>
      </c>
      <c r="H114" s="171"/>
      <c r="I114" s="172" t="s">
        <v>327</v>
      </c>
      <c r="J114" s="172" t="s">
        <v>327</v>
      </c>
      <c r="K114" s="172"/>
      <c r="L114" s="172" t="s">
        <v>329</v>
      </c>
      <c r="M114" s="174">
        <f t="shared" si="1"/>
        <v>7</v>
      </c>
      <c r="N114" s="175">
        <v>7</v>
      </c>
      <c r="O114" s="160"/>
      <c r="P114" s="161"/>
      <c r="Q114" s="497"/>
    </row>
    <row r="115" spans="1:17" ht="173.25">
      <c r="A115" s="177">
        <f>MAX(A$1:$A114)+1</f>
        <v>55</v>
      </c>
      <c r="B115" s="185">
        <f>MAX($B$1:B114)+1</f>
        <v>55</v>
      </c>
      <c r="C115" s="170"/>
      <c r="D115" s="163" t="s">
        <v>91</v>
      </c>
      <c r="E115" s="170" t="s">
        <v>1855</v>
      </c>
      <c r="F115" s="171" t="s">
        <v>1856</v>
      </c>
      <c r="G115" s="171" t="s">
        <v>3056</v>
      </c>
      <c r="H115" s="171"/>
      <c r="I115" s="172" t="s">
        <v>327</v>
      </c>
      <c r="J115" s="172" t="s">
        <v>327</v>
      </c>
      <c r="K115" s="172"/>
      <c r="L115" s="172" t="s">
        <v>330</v>
      </c>
      <c r="M115" s="174">
        <f t="shared" si="1"/>
        <v>2</v>
      </c>
      <c r="N115" s="175">
        <v>2</v>
      </c>
      <c r="O115" s="160"/>
      <c r="P115" s="161"/>
      <c r="Q115" s="497"/>
    </row>
    <row r="116" spans="1:17" ht="94.5">
      <c r="A116" s="177">
        <f>MAX(A$1:$A115)+1</f>
        <v>56</v>
      </c>
      <c r="B116" s="185">
        <f>MAX($B$1:B115)+1</f>
        <v>56</v>
      </c>
      <c r="C116" s="170"/>
      <c r="D116" s="163" t="s">
        <v>92</v>
      </c>
      <c r="E116" s="170" t="s">
        <v>1857</v>
      </c>
      <c r="F116" s="170" t="s">
        <v>1858</v>
      </c>
      <c r="G116" s="170" t="s">
        <v>3057</v>
      </c>
      <c r="H116" s="170"/>
      <c r="I116" s="172" t="s">
        <v>327</v>
      </c>
      <c r="J116" s="172" t="s">
        <v>327</v>
      </c>
      <c r="K116" s="172"/>
      <c r="L116" s="172" t="s">
        <v>329</v>
      </c>
      <c r="M116" s="174">
        <f t="shared" si="1"/>
        <v>7</v>
      </c>
      <c r="N116" s="175">
        <v>7</v>
      </c>
      <c r="O116" s="160"/>
      <c r="P116" s="161"/>
      <c r="Q116" s="497"/>
    </row>
    <row r="117" spans="1:17" ht="94.5">
      <c r="A117" s="177">
        <f>MAX(A$1:$A116)+1</f>
        <v>57</v>
      </c>
      <c r="B117" s="185">
        <f>MAX($B$1:B116)+1</f>
        <v>57</v>
      </c>
      <c r="C117" s="170"/>
      <c r="D117" s="163" t="s">
        <v>93</v>
      </c>
      <c r="E117" s="170" t="s">
        <v>1859</v>
      </c>
      <c r="F117" s="170" t="s">
        <v>1860</v>
      </c>
      <c r="G117" s="170" t="s">
        <v>3058</v>
      </c>
      <c r="H117" s="170"/>
      <c r="I117" s="172" t="s">
        <v>327</v>
      </c>
      <c r="J117" s="172" t="s">
        <v>327</v>
      </c>
      <c r="K117" s="172"/>
      <c r="L117" s="172" t="s">
        <v>330</v>
      </c>
      <c r="M117" s="174">
        <f t="shared" si="1"/>
        <v>7</v>
      </c>
      <c r="N117" s="175">
        <v>7</v>
      </c>
      <c r="O117" s="160"/>
      <c r="P117" s="161"/>
      <c r="Q117" s="497"/>
    </row>
    <row r="118" spans="1:17" ht="31.5">
      <c r="A118" s="177">
        <f>MAX(A$1:$A117)+1</f>
        <v>58</v>
      </c>
      <c r="B118" s="185">
        <f>MAX($B$1:B117)+1</f>
        <v>58</v>
      </c>
      <c r="C118" s="170"/>
      <c r="D118" s="163" t="s">
        <v>94</v>
      </c>
      <c r="E118" s="170" t="s">
        <v>1861</v>
      </c>
      <c r="F118" s="170" t="s">
        <v>1862</v>
      </c>
      <c r="G118" s="170" t="s">
        <v>3059</v>
      </c>
      <c r="H118" s="170"/>
      <c r="I118" s="172" t="s">
        <v>327</v>
      </c>
      <c r="J118" s="172" t="s">
        <v>327</v>
      </c>
      <c r="K118" s="172"/>
      <c r="L118" s="172" t="s">
        <v>333</v>
      </c>
      <c r="M118" s="174">
        <f t="shared" si="1"/>
        <v>7</v>
      </c>
      <c r="N118" s="175">
        <v>7</v>
      </c>
      <c r="O118" s="160"/>
      <c r="P118" s="161"/>
      <c r="Q118" s="497"/>
    </row>
    <row r="119" spans="1:17" ht="110.25">
      <c r="A119" s="177">
        <f>MAX(A$1:$A118)+1</f>
        <v>59</v>
      </c>
      <c r="B119" s="185">
        <f>MAX($B$1:B118)+1</f>
        <v>59</v>
      </c>
      <c r="C119" s="170"/>
      <c r="D119" s="163" t="s">
        <v>95</v>
      </c>
      <c r="E119" s="170" t="s">
        <v>1863</v>
      </c>
      <c r="F119" s="170" t="s">
        <v>1864</v>
      </c>
      <c r="G119" s="170" t="s">
        <v>3060</v>
      </c>
      <c r="H119" s="170"/>
      <c r="I119" s="172" t="s">
        <v>327</v>
      </c>
      <c r="J119" s="172" t="s">
        <v>327</v>
      </c>
      <c r="K119" s="172"/>
      <c r="L119" s="172" t="s">
        <v>330</v>
      </c>
      <c r="M119" s="174">
        <f t="shared" si="1"/>
        <v>7</v>
      </c>
      <c r="N119" s="175">
        <v>7</v>
      </c>
      <c r="O119" s="160"/>
      <c r="P119" s="161"/>
      <c r="Q119" s="497"/>
    </row>
    <row r="120" spans="1:17" ht="63">
      <c r="A120" s="177">
        <f>MAX(A$1:$A119)+1</f>
        <v>60</v>
      </c>
      <c r="B120" s="185">
        <f>MAX($B$1:B119)+1</f>
        <v>60</v>
      </c>
      <c r="C120" s="170"/>
      <c r="D120" s="163" t="s">
        <v>96</v>
      </c>
      <c r="E120" s="170" t="s">
        <v>1865</v>
      </c>
      <c r="F120" s="170" t="s">
        <v>1866</v>
      </c>
      <c r="G120" s="170" t="s">
        <v>3061</v>
      </c>
      <c r="H120" s="170"/>
      <c r="I120" s="172" t="s">
        <v>327</v>
      </c>
      <c r="J120" s="172" t="s">
        <v>327</v>
      </c>
      <c r="K120" s="172"/>
      <c r="L120" s="172" t="s">
        <v>329</v>
      </c>
      <c r="M120" s="174">
        <f t="shared" si="1"/>
        <v>7</v>
      </c>
      <c r="N120" s="175">
        <v>7</v>
      </c>
      <c r="O120" s="160"/>
      <c r="P120" s="161"/>
      <c r="Q120" s="497"/>
    </row>
    <row r="121" spans="1:17" ht="31.5">
      <c r="A121" s="177">
        <f>MAX(A$1:$A120)+1</f>
        <v>61</v>
      </c>
      <c r="B121" s="185">
        <f>MAX($B$1:B120)+1</f>
        <v>61</v>
      </c>
      <c r="C121" s="170"/>
      <c r="D121" s="163" t="s">
        <v>97</v>
      </c>
      <c r="E121" s="170" t="s">
        <v>1867</v>
      </c>
      <c r="F121" s="170" t="s">
        <v>1868</v>
      </c>
      <c r="G121" s="170" t="s">
        <v>3062</v>
      </c>
      <c r="H121" s="170"/>
      <c r="I121" s="172" t="s">
        <v>327</v>
      </c>
      <c r="J121" s="172" t="s">
        <v>327</v>
      </c>
      <c r="K121" s="172"/>
      <c r="L121" s="172" t="s">
        <v>334</v>
      </c>
      <c r="M121" s="174">
        <f t="shared" si="1"/>
        <v>7</v>
      </c>
      <c r="N121" s="175">
        <v>7</v>
      </c>
      <c r="O121" s="160"/>
      <c r="P121" s="161"/>
      <c r="Q121" s="497"/>
    </row>
    <row r="122" spans="1:17" ht="78.75">
      <c r="A122" s="177">
        <f>MAX(A$1:$A121)+1</f>
        <v>62</v>
      </c>
      <c r="B122" s="185">
        <f>MAX($B$1:B121)+1</f>
        <v>62</v>
      </c>
      <c r="C122" s="170"/>
      <c r="D122" s="163" t="s">
        <v>98</v>
      </c>
      <c r="E122" s="170" t="s">
        <v>1869</v>
      </c>
      <c r="F122" s="170" t="s">
        <v>1870</v>
      </c>
      <c r="G122" s="170" t="s">
        <v>3063</v>
      </c>
      <c r="H122" s="170"/>
      <c r="I122" s="172" t="s">
        <v>327</v>
      </c>
      <c r="J122" s="172" t="s">
        <v>327</v>
      </c>
      <c r="K122" s="172"/>
      <c r="L122" s="172" t="s">
        <v>330</v>
      </c>
      <c r="M122" s="174">
        <f t="shared" si="1"/>
        <v>2</v>
      </c>
      <c r="N122" s="175">
        <v>2</v>
      </c>
      <c r="O122" s="160"/>
      <c r="P122" s="161"/>
      <c r="Q122" s="497"/>
    </row>
    <row r="123" spans="1:17" ht="63">
      <c r="A123" s="177">
        <f>MAX(A$1:$A122)+1</f>
        <v>63</v>
      </c>
      <c r="B123" s="185">
        <f>MAX($B$1:B122)+1</f>
        <v>63</v>
      </c>
      <c r="C123" s="170"/>
      <c r="D123" s="163" t="s">
        <v>99</v>
      </c>
      <c r="E123" s="170" t="s">
        <v>1871</v>
      </c>
      <c r="F123" s="170" t="s">
        <v>1872</v>
      </c>
      <c r="G123" s="170" t="s">
        <v>3064</v>
      </c>
      <c r="H123" s="170"/>
      <c r="I123" s="172" t="s">
        <v>327</v>
      </c>
      <c r="J123" s="172" t="s">
        <v>327</v>
      </c>
      <c r="K123" s="172"/>
      <c r="L123" s="172" t="s">
        <v>330</v>
      </c>
      <c r="M123" s="174">
        <f t="shared" si="1"/>
        <v>2</v>
      </c>
      <c r="N123" s="175">
        <v>2</v>
      </c>
      <c r="O123" s="160"/>
      <c r="P123" s="161"/>
      <c r="Q123" s="497"/>
    </row>
    <row r="124" spans="1:17" ht="141.75">
      <c r="A124" s="177">
        <f>MAX(A$1:$A123)+1</f>
        <v>64</v>
      </c>
      <c r="B124" s="185">
        <f>MAX($B$1:B123)+1</f>
        <v>64</v>
      </c>
      <c r="C124" s="170"/>
      <c r="D124" s="163" t="s">
        <v>100</v>
      </c>
      <c r="E124" s="170" t="s">
        <v>1873</v>
      </c>
      <c r="F124" s="170" t="s">
        <v>1874</v>
      </c>
      <c r="G124" s="170" t="s">
        <v>3065</v>
      </c>
      <c r="H124" s="170"/>
      <c r="I124" s="172" t="s">
        <v>327</v>
      </c>
      <c r="J124" s="172" t="s">
        <v>327</v>
      </c>
      <c r="K124" s="172"/>
      <c r="L124" s="172" t="s">
        <v>330</v>
      </c>
      <c r="M124" s="174">
        <f t="shared" si="1"/>
        <v>2</v>
      </c>
      <c r="N124" s="175">
        <v>2</v>
      </c>
      <c r="O124" s="160"/>
      <c r="P124" s="161"/>
      <c r="Q124" s="497"/>
    </row>
    <row r="125" spans="1:17" ht="141.75">
      <c r="A125" s="177">
        <f>MAX(A$1:$A124)+1</f>
        <v>65</v>
      </c>
      <c r="B125" s="185">
        <f>MAX($B$1:B124)+1</f>
        <v>65</v>
      </c>
      <c r="C125" s="170"/>
      <c r="D125" s="163" t="s">
        <v>101</v>
      </c>
      <c r="E125" s="170" t="s">
        <v>1875</v>
      </c>
      <c r="F125" s="170" t="s">
        <v>1876</v>
      </c>
      <c r="G125" s="170" t="s">
        <v>3066</v>
      </c>
      <c r="H125" s="170"/>
      <c r="I125" s="172" t="s">
        <v>327</v>
      </c>
      <c r="J125" s="172" t="s">
        <v>327</v>
      </c>
      <c r="K125" s="172"/>
      <c r="L125" s="172" t="s">
        <v>330</v>
      </c>
      <c r="M125" s="174">
        <f t="shared" si="1"/>
        <v>1</v>
      </c>
      <c r="N125" s="175">
        <v>1</v>
      </c>
      <c r="O125" s="160"/>
      <c r="P125" s="161"/>
      <c r="Q125" s="497"/>
    </row>
    <row r="126" spans="1:17" ht="47.25">
      <c r="A126" s="177">
        <f>MAX(A$1:$A125)+1</f>
        <v>66</v>
      </c>
      <c r="B126" s="185">
        <f>MAX($B$1:B125)+1</f>
        <v>66</v>
      </c>
      <c r="C126" s="170"/>
      <c r="D126" s="163" t="s">
        <v>102</v>
      </c>
      <c r="E126" s="170" t="s">
        <v>1877</v>
      </c>
      <c r="F126" s="170" t="s">
        <v>1878</v>
      </c>
      <c r="G126" s="170" t="s">
        <v>3067</v>
      </c>
      <c r="H126" s="170"/>
      <c r="I126" s="172" t="s">
        <v>327</v>
      </c>
      <c r="J126" s="172" t="s">
        <v>327</v>
      </c>
      <c r="K126" s="172"/>
      <c r="L126" s="172" t="s">
        <v>330</v>
      </c>
      <c r="M126" s="174">
        <f t="shared" si="1"/>
        <v>2</v>
      </c>
      <c r="N126" s="175">
        <v>2</v>
      </c>
      <c r="O126" s="160"/>
      <c r="P126" s="161"/>
      <c r="Q126" s="497"/>
    </row>
    <row r="127" spans="1:17" ht="47.25">
      <c r="A127" s="177">
        <f>MAX(A$1:$A126)+1</f>
        <v>67</v>
      </c>
      <c r="B127" s="185">
        <f>MAX($B$1:B126)+1</f>
        <v>67</v>
      </c>
      <c r="C127" s="170"/>
      <c r="D127" s="163" t="s">
        <v>103</v>
      </c>
      <c r="E127" s="170" t="s">
        <v>1879</v>
      </c>
      <c r="F127" s="170" t="s">
        <v>1880</v>
      </c>
      <c r="G127" s="170" t="s">
        <v>3068</v>
      </c>
      <c r="H127" s="170"/>
      <c r="I127" s="172" t="s">
        <v>327</v>
      </c>
      <c r="J127" s="172" t="s">
        <v>327</v>
      </c>
      <c r="K127" s="172"/>
      <c r="L127" s="172" t="s">
        <v>330</v>
      </c>
      <c r="M127" s="174">
        <f t="shared" si="1"/>
        <v>2</v>
      </c>
      <c r="N127" s="175">
        <v>2</v>
      </c>
      <c r="O127" s="160"/>
      <c r="P127" s="161"/>
      <c r="Q127" s="497"/>
    </row>
    <row r="128" spans="1:17" ht="47.25">
      <c r="A128" s="177">
        <f>MAX(A$1:$A127)+1</f>
        <v>68</v>
      </c>
      <c r="B128" s="185">
        <f>MAX($B$1:B127)+1</f>
        <v>68</v>
      </c>
      <c r="C128" s="170"/>
      <c r="D128" s="163" t="s">
        <v>104</v>
      </c>
      <c r="E128" s="170" t="s">
        <v>1881</v>
      </c>
      <c r="F128" s="171" t="s">
        <v>1882</v>
      </c>
      <c r="G128" s="171" t="s">
        <v>3069</v>
      </c>
      <c r="H128" s="171"/>
      <c r="I128" s="172" t="s">
        <v>327</v>
      </c>
      <c r="J128" s="172" t="s">
        <v>327</v>
      </c>
      <c r="K128" s="172"/>
      <c r="L128" s="172" t="s">
        <v>330</v>
      </c>
      <c r="M128" s="174">
        <f t="shared" si="1"/>
        <v>2</v>
      </c>
      <c r="N128" s="175">
        <v>2</v>
      </c>
      <c r="O128" s="160"/>
      <c r="P128" s="161"/>
      <c r="Q128" s="497"/>
    </row>
    <row r="129" spans="1:17" ht="126">
      <c r="A129" s="177">
        <f>MAX(A$1:$A128)+1</f>
        <v>69</v>
      </c>
      <c r="B129" s="185">
        <f>MAX($B$1:B128)+1</f>
        <v>69</v>
      </c>
      <c r="C129" s="170"/>
      <c r="D129" s="163" t="s">
        <v>105</v>
      </c>
      <c r="E129" s="170" t="s">
        <v>1883</v>
      </c>
      <c r="F129" s="170" t="s">
        <v>1884</v>
      </c>
      <c r="G129" s="171" t="s">
        <v>3070</v>
      </c>
      <c r="H129" s="170"/>
      <c r="I129" s="172" t="s">
        <v>327</v>
      </c>
      <c r="J129" s="172" t="s">
        <v>327</v>
      </c>
      <c r="K129" s="172"/>
      <c r="L129" s="172" t="s">
        <v>330</v>
      </c>
      <c r="M129" s="174">
        <f t="shared" si="1"/>
        <v>2</v>
      </c>
      <c r="N129" s="175">
        <v>2</v>
      </c>
      <c r="O129" s="160"/>
      <c r="P129" s="161"/>
      <c r="Q129" s="497"/>
    </row>
    <row r="130" spans="1:17" ht="126">
      <c r="A130" s="177">
        <f>MAX(A$1:$A129)+1</f>
        <v>70</v>
      </c>
      <c r="B130" s="185">
        <f>MAX($B$1:B129)+1</f>
        <v>70</v>
      </c>
      <c r="C130" s="170"/>
      <c r="D130" s="163" t="s">
        <v>106</v>
      </c>
      <c r="E130" s="170" t="s">
        <v>1885</v>
      </c>
      <c r="F130" s="171" t="s">
        <v>1886</v>
      </c>
      <c r="G130" s="171" t="s">
        <v>3071</v>
      </c>
      <c r="H130" s="171"/>
      <c r="I130" s="172" t="s">
        <v>327</v>
      </c>
      <c r="J130" s="172" t="s">
        <v>327</v>
      </c>
      <c r="K130" s="172"/>
      <c r="L130" s="172" t="s">
        <v>329</v>
      </c>
      <c r="M130" s="174">
        <f t="shared" si="1"/>
        <v>7</v>
      </c>
      <c r="N130" s="175">
        <v>7</v>
      </c>
      <c r="O130" s="160"/>
      <c r="P130" s="161"/>
      <c r="Q130" s="497"/>
    </row>
    <row r="131" spans="1:17" ht="31.5">
      <c r="A131" s="177">
        <f>MAX(A$1:$A130)+1</f>
        <v>71</v>
      </c>
      <c r="B131" s="185">
        <f>MAX($B$1:B130)+1</f>
        <v>71</v>
      </c>
      <c r="C131" s="170"/>
      <c r="D131" s="163" t="s">
        <v>107</v>
      </c>
      <c r="E131" s="170" t="s">
        <v>1887</v>
      </c>
      <c r="F131" s="171" t="s">
        <v>1888</v>
      </c>
      <c r="G131" s="171" t="s">
        <v>3072</v>
      </c>
      <c r="H131" s="171"/>
      <c r="I131" s="172" t="s">
        <v>327</v>
      </c>
      <c r="J131" s="172" t="s">
        <v>327</v>
      </c>
      <c r="K131" s="172"/>
      <c r="L131" s="172" t="s">
        <v>330</v>
      </c>
      <c r="M131" s="174">
        <f t="shared" si="1"/>
        <v>7</v>
      </c>
      <c r="N131" s="175">
        <v>7</v>
      </c>
      <c r="O131" s="160"/>
      <c r="P131" s="161"/>
      <c r="Q131" s="497"/>
    </row>
    <row r="132" spans="1:17" ht="47.25">
      <c r="A132" s="177">
        <f>MAX(A$1:$A131)+1</f>
        <v>72</v>
      </c>
      <c r="B132" s="185">
        <f>MAX($B$1:B131)+1</f>
        <v>72</v>
      </c>
      <c r="C132" s="170"/>
      <c r="D132" s="163" t="s">
        <v>108</v>
      </c>
      <c r="E132" s="170" t="s">
        <v>1863</v>
      </c>
      <c r="F132" s="170" t="s">
        <v>1889</v>
      </c>
      <c r="G132" s="170" t="s">
        <v>3073</v>
      </c>
      <c r="H132" s="170"/>
      <c r="I132" s="172" t="s">
        <v>327</v>
      </c>
      <c r="J132" s="172" t="s">
        <v>327</v>
      </c>
      <c r="K132" s="172"/>
      <c r="L132" s="172" t="s">
        <v>329</v>
      </c>
      <c r="M132" s="174">
        <f t="shared" si="1"/>
        <v>7</v>
      </c>
      <c r="N132" s="175">
        <v>7</v>
      </c>
      <c r="O132" s="160"/>
      <c r="P132" s="161"/>
      <c r="Q132" s="497"/>
    </row>
    <row r="133" spans="1:17" ht="63">
      <c r="A133" s="177">
        <f>MAX(A$1:$A132)+1</f>
        <v>73</v>
      </c>
      <c r="B133" s="185">
        <f>MAX($B$1:B132)+1</f>
        <v>73</v>
      </c>
      <c r="C133" s="170"/>
      <c r="D133" s="163" t="s">
        <v>109</v>
      </c>
      <c r="E133" s="170" t="s">
        <v>1890</v>
      </c>
      <c r="F133" s="170" t="s">
        <v>1891</v>
      </c>
      <c r="G133" s="170" t="s">
        <v>3074</v>
      </c>
      <c r="H133" s="170"/>
      <c r="I133" s="172" t="s">
        <v>327</v>
      </c>
      <c r="J133" s="172" t="s">
        <v>327</v>
      </c>
      <c r="K133" s="172"/>
      <c r="L133" s="172" t="s">
        <v>330</v>
      </c>
      <c r="M133" s="174">
        <f t="shared" si="1"/>
        <v>7</v>
      </c>
      <c r="N133" s="175">
        <v>7</v>
      </c>
      <c r="O133" s="160"/>
      <c r="P133" s="161"/>
      <c r="Q133" s="497"/>
    </row>
    <row r="134" spans="1:17" ht="63">
      <c r="A134" s="177">
        <f>MAX(A$1:$A133)+1</f>
        <v>74</v>
      </c>
      <c r="B134" s="185">
        <f>MAX($B$1:B133)+1</f>
        <v>74</v>
      </c>
      <c r="C134" s="170"/>
      <c r="D134" s="163" t="s">
        <v>110</v>
      </c>
      <c r="E134" s="170" t="s">
        <v>1892</v>
      </c>
      <c r="F134" s="170" t="s">
        <v>1893</v>
      </c>
      <c r="G134" s="170" t="s">
        <v>3075</v>
      </c>
      <c r="H134" s="170"/>
      <c r="I134" s="172" t="s">
        <v>327</v>
      </c>
      <c r="J134" s="172" t="s">
        <v>327</v>
      </c>
      <c r="K134" s="172"/>
      <c r="L134" s="172" t="s">
        <v>330</v>
      </c>
      <c r="M134" s="174">
        <f t="shared" si="1"/>
        <v>7</v>
      </c>
      <c r="N134" s="175">
        <v>7</v>
      </c>
      <c r="O134" s="160"/>
      <c r="P134" s="161"/>
      <c r="Q134" s="497"/>
    </row>
    <row r="135" spans="1:17" ht="63">
      <c r="A135" s="177">
        <f>MAX(A$1:$A134)+1</f>
        <v>75</v>
      </c>
      <c r="B135" s="185">
        <f>MAX($B$1:B134)+1</f>
        <v>75</v>
      </c>
      <c r="C135" s="170"/>
      <c r="D135" s="163" t="s">
        <v>111</v>
      </c>
      <c r="E135" s="170" t="s">
        <v>1894</v>
      </c>
      <c r="F135" s="170" t="s">
        <v>1895</v>
      </c>
      <c r="G135" s="170" t="s">
        <v>3076</v>
      </c>
      <c r="H135" s="170"/>
      <c r="I135" s="172" t="s">
        <v>327</v>
      </c>
      <c r="J135" s="172" t="s">
        <v>327</v>
      </c>
      <c r="K135" s="172"/>
      <c r="L135" s="172" t="s">
        <v>330</v>
      </c>
      <c r="M135" s="174">
        <f t="shared" si="1"/>
        <v>7</v>
      </c>
      <c r="N135" s="175">
        <v>7</v>
      </c>
      <c r="O135" s="160"/>
      <c r="P135" s="161"/>
      <c r="Q135" s="497"/>
    </row>
    <row r="136" spans="1:17" ht="189">
      <c r="A136" s="177">
        <f>MAX(A$1:$A135)+1</f>
        <v>76</v>
      </c>
      <c r="B136" s="185">
        <f>MAX($B$1:B135)+1</f>
        <v>76</v>
      </c>
      <c r="C136" s="170"/>
      <c r="D136" s="163" t="s">
        <v>112</v>
      </c>
      <c r="E136" s="170" t="s">
        <v>1896</v>
      </c>
      <c r="F136" s="171" t="s">
        <v>1897</v>
      </c>
      <c r="G136" s="171" t="s">
        <v>3077</v>
      </c>
      <c r="H136" s="171"/>
      <c r="I136" s="172" t="s">
        <v>327</v>
      </c>
      <c r="J136" s="172" t="s">
        <v>327</v>
      </c>
      <c r="K136" s="172"/>
      <c r="L136" s="172" t="s">
        <v>329</v>
      </c>
      <c r="M136" s="174">
        <f t="shared" si="1"/>
        <v>7</v>
      </c>
      <c r="N136" s="175">
        <v>7</v>
      </c>
      <c r="O136" s="160"/>
      <c r="P136" s="161"/>
      <c r="Q136" s="497"/>
    </row>
    <row r="137" spans="1:17" ht="47.25">
      <c r="A137" s="177">
        <f>MAX(A$1:$A136)+1</f>
        <v>77</v>
      </c>
      <c r="B137" s="185">
        <f>MAX($B$1:B136)+1</f>
        <v>77</v>
      </c>
      <c r="C137" s="170"/>
      <c r="D137" s="163" t="s">
        <v>113</v>
      </c>
      <c r="E137" s="170" t="s">
        <v>1898</v>
      </c>
      <c r="F137" s="170" t="s">
        <v>1276</v>
      </c>
      <c r="G137" s="170" t="s">
        <v>3078</v>
      </c>
      <c r="H137" s="170"/>
      <c r="I137" s="172" t="s">
        <v>327</v>
      </c>
      <c r="J137" s="172" t="s">
        <v>327</v>
      </c>
      <c r="K137" s="172"/>
      <c r="L137" s="172" t="s">
        <v>330</v>
      </c>
      <c r="M137" s="174">
        <f t="shared" si="1"/>
        <v>7</v>
      </c>
      <c r="N137" s="175">
        <v>7</v>
      </c>
      <c r="O137" s="160"/>
      <c r="P137" s="161"/>
      <c r="Q137" s="497"/>
    </row>
    <row r="138" spans="1:17" ht="31.5">
      <c r="A138" s="177">
        <f>MAX(A$1:$A137)+1</f>
        <v>78</v>
      </c>
      <c r="B138" s="185">
        <f>MAX($B$1:B137)+1</f>
        <v>78</v>
      </c>
      <c r="C138" s="170"/>
      <c r="D138" s="163" t="s">
        <v>114</v>
      </c>
      <c r="E138" s="170" t="s">
        <v>1899</v>
      </c>
      <c r="F138" s="170" t="s">
        <v>1900</v>
      </c>
      <c r="G138" s="170" t="s">
        <v>3079</v>
      </c>
      <c r="H138" s="170"/>
      <c r="I138" s="172" t="s">
        <v>327</v>
      </c>
      <c r="J138" s="172" t="s">
        <v>327</v>
      </c>
      <c r="K138" s="172"/>
      <c r="L138" s="172" t="s">
        <v>330</v>
      </c>
      <c r="M138" s="174">
        <f t="shared" si="1"/>
        <v>7</v>
      </c>
      <c r="N138" s="175">
        <v>7</v>
      </c>
      <c r="O138" s="160"/>
      <c r="P138" s="161"/>
      <c r="Q138" s="497"/>
    </row>
    <row r="139" spans="1:17" ht="78.75">
      <c r="A139" s="177">
        <f>MAX(A$1:$A138)+1</f>
        <v>79</v>
      </c>
      <c r="B139" s="185">
        <f>MAX($B$1:B138)+1</f>
        <v>79</v>
      </c>
      <c r="C139" s="170"/>
      <c r="D139" s="163" t="s">
        <v>115</v>
      </c>
      <c r="E139" s="170" t="s">
        <v>1901</v>
      </c>
      <c r="F139" s="170" t="s">
        <v>1902</v>
      </c>
      <c r="G139" s="170" t="s">
        <v>3080</v>
      </c>
      <c r="H139" s="170"/>
      <c r="I139" s="172" t="s">
        <v>327</v>
      </c>
      <c r="J139" s="172" t="s">
        <v>327</v>
      </c>
      <c r="K139" s="172"/>
      <c r="L139" s="172" t="s">
        <v>330</v>
      </c>
      <c r="M139" s="174">
        <f t="shared" si="1"/>
        <v>7</v>
      </c>
      <c r="N139" s="175">
        <v>7</v>
      </c>
      <c r="O139" s="160"/>
      <c r="P139" s="161"/>
      <c r="Q139" s="497"/>
    </row>
    <row r="140" spans="1:17" ht="47.25">
      <c r="A140" s="177">
        <f>MAX(A$1:$A139)+1</f>
        <v>80</v>
      </c>
      <c r="B140" s="185">
        <f>MAX($B$1:B139)+1</f>
        <v>80</v>
      </c>
      <c r="C140" s="170"/>
      <c r="D140" s="163" t="s">
        <v>116</v>
      </c>
      <c r="E140" s="170" t="s">
        <v>1903</v>
      </c>
      <c r="F140" s="170" t="s">
        <v>1904</v>
      </c>
      <c r="G140" s="170" t="s">
        <v>3081</v>
      </c>
      <c r="H140" s="170"/>
      <c r="I140" s="172" t="s">
        <v>327</v>
      </c>
      <c r="J140" s="172" t="s">
        <v>327</v>
      </c>
      <c r="K140" s="172"/>
      <c r="L140" s="172" t="s">
        <v>330</v>
      </c>
      <c r="M140" s="174">
        <f t="shared" si="1"/>
        <v>7</v>
      </c>
      <c r="N140" s="175">
        <v>7</v>
      </c>
      <c r="O140" s="160"/>
      <c r="P140" s="161"/>
      <c r="Q140" s="497"/>
    </row>
    <row r="141" spans="1:17" ht="94.5">
      <c r="A141" s="177">
        <f>MAX(A$1:$A140)+1</f>
        <v>81</v>
      </c>
      <c r="B141" s="185">
        <f>MAX($B$1:B140)+1</f>
        <v>81</v>
      </c>
      <c r="C141" s="170"/>
      <c r="D141" s="163" t="s">
        <v>117</v>
      </c>
      <c r="E141" s="170" t="s">
        <v>1905</v>
      </c>
      <c r="F141" s="170" t="s">
        <v>1906</v>
      </c>
      <c r="G141" s="153" t="s">
        <v>3082</v>
      </c>
      <c r="H141" s="170" t="s">
        <v>2887</v>
      </c>
      <c r="I141" s="172"/>
      <c r="J141" s="172" t="s">
        <v>327</v>
      </c>
      <c r="K141" s="172"/>
      <c r="L141" s="172" t="s">
        <v>330</v>
      </c>
      <c r="M141" s="174">
        <f t="shared" si="1"/>
        <v>7</v>
      </c>
      <c r="N141" s="175">
        <v>7</v>
      </c>
      <c r="O141" s="160"/>
      <c r="P141" s="161"/>
      <c r="Q141" s="497"/>
    </row>
    <row r="142" spans="1:17" ht="157.5">
      <c r="A142" s="177">
        <f>MAX(A$1:$A141)+1</f>
        <v>82</v>
      </c>
      <c r="B142" s="185">
        <f>MAX($B$1:B141)+1</f>
        <v>82</v>
      </c>
      <c r="C142" s="170"/>
      <c r="D142" s="163" t="s">
        <v>118</v>
      </c>
      <c r="E142" s="170" t="s">
        <v>1907</v>
      </c>
      <c r="F142" s="170" t="s">
        <v>1908</v>
      </c>
      <c r="G142" s="170" t="s">
        <v>3083</v>
      </c>
      <c r="H142" s="170"/>
      <c r="I142" s="172"/>
      <c r="J142" s="172" t="s">
        <v>327</v>
      </c>
      <c r="K142" s="172"/>
      <c r="L142" s="172" t="s">
        <v>330</v>
      </c>
      <c r="M142" s="174">
        <f t="shared" si="1"/>
        <v>7</v>
      </c>
      <c r="N142" s="175">
        <v>7</v>
      </c>
      <c r="O142" s="160"/>
      <c r="P142" s="161"/>
      <c r="Q142" s="497"/>
    </row>
    <row r="143" spans="1:17" ht="31.5">
      <c r="A143" s="177">
        <f>MAX(A$1:$A142)+1</f>
        <v>83</v>
      </c>
      <c r="B143" s="185">
        <f>MAX($B$1:B142)+1</f>
        <v>83</v>
      </c>
      <c r="C143" s="170"/>
      <c r="D143" s="163" t="s">
        <v>119</v>
      </c>
      <c r="E143" s="170" t="s">
        <v>1909</v>
      </c>
      <c r="F143" s="170" t="s">
        <v>1910</v>
      </c>
      <c r="G143" s="170" t="s">
        <v>3084</v>
      </c>
      <c r="H143" s="170"/>
      <c r="I143" s="172"/>
      <c r="J143" s="172" t="s">
        <v>327</v>
      </c>
      <c r="K143" s="172"/>
      <c r="L143" s="172" t="s">
        <v>330</v>
      </c>
      <c r="M143" s="174">
        <f t="shared" si="1"/>
        <v>7</v>
      </c>
      <c r="N143" s="175">
        <v>7</v>
      </c>
      <c r="O143" s="160"/>
      <c r="P143" s="161"/>
      <c r="Q143" s="497"/>
    </row>
    <row r="144" spans="1:17">
      <c r="A144" s="177">
        <f>MAX(A$1:$A143)+1</f>
        <v>84</v>
      </c>
      <c r="B144" s="185">
        <f>MAX($B$1:B143)+1</f>
        <v>84</v>
      </c>
      <c r="C144" s="170"/>
      <c r="D144" s="163" t="s">
        <v>120</v>
      </c>
      <c r="E144" s="170" t="s">
        <v>1911</v>
      </c>
      <c r="F144" s="170" t="s">
        <v>1912</v>
      </c>
      <c r="G144" s="170" t="s">
        <v>3085</v>
      </c>
      <c r="H144" s="170"/>
      <c r="I144" s="172"/>
      <c r="J144" s="172" t="s">
        <v>327</v>
      </c>
      <c r="K144" s="172"/>
      <c r="L144" s="172" t="s">
        <v>335</v>
      </c>
      <c r="M144" s="174">
        <f t="shared" si="1"/>
        <v>45</v>
      </c>
      <c r="N144" s="175">
        <v>45</v>
      </c>
      <c r="O144" s="160"/>
      <c r="P144" s="161"/>
      <c r="Q144" s="497"/>
    </row>
    <row r="145" spans="1:17">
      <c r="A145" s="177">
        <f>MAX(A$1:$A144)+1</f>
        <v>85</v>
      </c>
      <c r="B145" s="185">
        <f>MAX($B$1:B144)+1</f>
        <v>85</v>
      </c>
      <c r="C145" s="170"/>
      <c r="D145" s="163" t="s">
        <v>121</v>
      </c>
      <c r="E145" s="170" t="s">
        <v>1911</v>
      </c>
      <c r="F145" s="170" t="s">
        <v>1051</v>
      </c>
      <c r="G145" s="170" t="s">
        <v>3086</v>
      </c>
      <c r="H145" s="170"/>
      <c r="I145" s="172"/>
      <c r="J145" s="172" t="s">
        <v>327</v>
      </c>
      <c r="K145" s="172"/>
      <c r="L145" s="172" t="s">
        <v>330</v>
      </c>
      <c r="M145" s="174">
        <f t="shared" ref="M145:M168" si="2">SUM(N145:Q145)</f>
        <v>35</v>
      </c>
      <c r="N145" s="175">
        <v>35</v>
      </c>
      <c r="O145" s="160"/>
      <c r="P145" s="161"/>
      <c r="Q145" s="497"/>
    </row>
    <row r="146" spans="1:17">
      <c r="A146" s="177">
        <f>MAX(A$1:$A145)+1</f>
        <v>86</v>
      </c>
      <c r="B146" s="185">
        <f>MAX($B$1:B145)+1</f>
        <v>86</v>
      </c>
      <c r="C146" s="170"/>
      <c r="D146" s="163" t="s">
        <v>122</v>
      </c>
      <c r="E146" s="170" t="s">
        <v>1911</v>
      </c>
      <c r="F146" s="170" t="s">
        <v>1052</v>
      </c>
      <c r="G146" s="170" t="s">
        <v>3087</v>
      </c>
      <c r="H146" s="170"/>
      <c r="I146" s="172"/>
      <c r="J146" s="172" t="s">
        <v>327</v>
      </c>
      <c r="K146" s="172"/>
      <c r="L146" s="172" t="s">
        <v>330</v>
      </c>
      <c r="M146" s="174">
        <f t="shared" si="2"/>
        <v>35</v>
      </c>
      <c r="N146" s="175">
        <v>35</v>
      </c>
      <c r="O146" s="160"/>
      <c r="P146" s="161"/>
      <c r="Q146" s="497"/>
    </row>
    <row r="147" spans="1:17" ht="63">
      <c r="A147" s="177">
        <f>MAX(A$1:$A146)+1</f>
        <v>87</v>
      </c>
      <c r="B147" s="185">
        <f>MAX($B$1:B146)+1</f>
        <v>87</v>
      </c>
      <c r="C147" s="170"/>
      <c r="D147" s="163" t="s">
        <v>123</v>
      </c>
      <c r="E147" s="170" t="s">
        <v>1913</v>
      </c>
      <c r="F147" s="170" t="s">
        <v>1914</v>
      </c>
      <c r="G147" s="170" t="s">
        <v>3088</v>
      </c>
      <c r="H147" s="170"/>
      <c r="I147" s="172"/>
      <c r="J147" s="172" t="s">
        <v>327</v>
      </c>
      <c r="K147" s="172"/>
      <c r="L147" s="172" t="s">
        <v>330</v>
      </c>
      <c r="M147" s="174">
        <f t="shared" si="2"/>
        <v>7</v>
      </c>
      <c r="N147" s="175">
        <v>7</v>
      </c>
      <c r="O147" s="160"/>
      <c r="P147" s="161"/>
      <c r="Q147" s="497"/>
    </row>
    <row r="148" spans="1:17" ht="110.25">
      <c r="A148" s="177">
        <f>MAX(A$1:$A147)+1</f>
        <v>88</v>
      </c>
      <c r="B148" s="185">
        <f>MAX($B$1:B147)+1</f>
        <v>88</v>
      </c>
      <c r="C148" s="170"/>
      <c r="D148" s="163" t="s">
        <v>124</v>
      </c>
      <c r="E148" s="170" t="s">
        <v>1915</v>
      </c>
      <c r="F148" s="171" t="s">
        <v>1916</v>
      </c>
      <c r="G148" s="171" t="s">
        <v>3089</v>
      </c>
      <c r="H148" s="171"/>
      <c r="I148" s="172"/>
      <c r="J148" s="172" t="s">
        <v>327</v>
      </c>
      <c r="K148" s="172"/>
      <c r="L148" s="172" t="s">
        <v>330</v>
      </c>
      <c r="M148" s="174">
        <f t="shared" si="2"/>
        <v>7</v>
      </c>
      <c r="N148" s="175">
        <v>7</v>
      </c>
      <c r="O148" s="160"/>
      <c r="P148" s="161"/>
      <c r="Q148" s="497"/>
    </row>
    <row r="149" spans="1:17" ht="47.25">
      <c r="A149" s="177">
        <f>MAX(A$1:$A148)+1</f>
        <v>89</v>
      </c>
      <c r="B149" s="185">
        <f>MAX($B$1:B148)+1</f>
        <v>89</v>
      </c>
      <c r="C149" s="170"/>
      <c r="D149" s="163" t="s">
        <v>125</v>
      </c>
      <c r="E149" s="170" t="s">
        <v>1917</v>
      </c>
      <c r="F149" s="170" t="s">
        <v>2367</v>
      </c>
      <c r="G149" s="170" t="s">
        <v>3090</v>
      </c>
      <c r="H149" s="170"/>
      <c r="I149" s="172" t="s">
        <v>327</v>
      </c>
      <c r="J149" s="172" t="s">
        <v>327</v>
      </c>
      <c r="K149" s="172"/>
      <c r="L149" s="172" t="s">
        <v>330</v>
      </c>
      <c r="M149" s="174">
        <f t="shared" si="2"/>
        <v>7</v>
      </c>
      <c r="N149" s="175">
        <v>7</v>
      </c>
      <c r="O149" s="160"/>
      <c r="P149" s="161"/>
      <c r="Q149" s="497"/>
    </row>
    <row r="150" spans="1:17" ht="78.75">
      <c r="A150" s="177">
        <f>MAX(A$1:$A149)+1</f>
        <v>90</v>
      </c>
      <c r="B150" s="185">
        <f>MAX($B$1:B149)+1</f>
        <v>90</v>
      </c>
      <c r="C150" s="170"/>
      <c r="D150" s="163" t="s">
        <v>126</v>
      </c>
      <c r="E150" s="170" t="s">
        <v>1918</v>
      </c>
      <c r="F150" s="170" t="s">
        <v>1919</v>
      </c>
      <c r="G150" s="170" t="s">
        <v>3091</v>
      </c>
      <c r="H150" s="170"/>
      <c r="I150" s="172" t="s">
        <v>327</v>
      </c>
      <c r="J150" s="172" t="s">
        <v>327</v>
      </c>
      <c r="K150" s="172"/>
      <c r="L150" s="172" t="s">
        <v>330</v>
      </c>
      <c r="M150" s="174">
        <f t="shared" si="2"/>
        <v>7</v>
      </c>
      <c r="N150" s="175">
        <v>7</v>
      </c>
      <c r="O150" s="160"/>
      <c r="P150" s="161"/>
      <c r="Q150" s="497"/>
    </row>
    <row r="151" spans="1:17" ht="78.75">
      <c r="A151" s="177">
        <f>MAX(A$1:$A150)+1</f>
        <v>91</v>
      </c>
      <c r="B151" s="185">
        <f>MAX($B$1:B150)+1</f>
        <v>91</v>
      </c>
      <c r="C151" s="170"/>
      <c r="D151" s="163" t="s">
        <v>127</v>
      </c>
      <c r="E151" s="170" t="s">
        <v>1918</v>
      </c>
      <c r="F151" s="170" t="s">
        <v>1920</v>
      </c>
      <c r="G151" s="170" t="s">
        <v>3092</v>
      </c>
      <c r="H151" s="170"/>
      <c r="I151" s="172" t="s">
        <v>327</v>
      </c>
      <c r="J151" s="172" t="s">
        <v>327</v>
      </c>
      <c r="K151" s="172"/>
      <c r="L151" s="172" t="s">
        <v>330</v>
      </c>
      <c r="M151" s="174">
        <f t="shared" si="2"/>
        <v>7</v>
      </c>
      <c r="N151" s="175">
        <v>7</v>
      </c>
      <c r="O151" s="160"/>
      <c r="P151" s="161"/>
      <c r="Q151" s="497"/>
    </row>
    <row r="152" spans="1:17" ht="31.5">
      <c r="A152" s="177">
        <f>MAX(A$1:$A151)+1</f>
        <v>92</v>
      </c>
      <c r="B152" s="185">
        <f>MAX($B$1:B151)+1</f>
        <v>92</v>
      </c>
      <c r="C152" s="170"/>
      <c r="D152" s="163" t="s">
        <v>128</v>
      </c>
      <c r="E152" s="170" t="s">
        <v>1921</v>
      </c>
      <c r="F152" s="170" t="s">
        <v>1922</v>
      </c>
      <c r="G152" s="170" t="s">
        <v>3093</v>
      </c>
      <c r="H152" s="170"/>
      <c r="I152" s="172" t="s">
        <v>327</v>
      </c>
      <c r="J152" s="172" t="s">
        <v>327</v>
      </c>
      <c r="K152" s="172"/>
      <c r="L152" s="172" t="s">
        <v>330</v>
      </c>
      <c r="M152" s="174">
        <f t="shared" si="2"/>
        <v>7</v>
      </c>
      <c r="N152" s="175">
        <v>7</v>
      </c>
      <c r="O152" s="160"/>
      <c r="P152" s="161"/>
      <c r="Q152" s="497"/>
    </row>
    <row r="153" spans="1:17" ht="63">
      <c r="A153" s="177">
        <f>MAX(A$1:$A152)+1</f>
        <v>93</v>
      </c>
      <c r="B153" s="185">
        <f>MAX($B$1:B152)+1</f>
        <v>93</v>
      </c>
      <c r="C153" s="170"/>
      <c r="D153" s="163" t="s">
        <v>129</v>
      </c>
      <c r="E153" s="170" t="s">
        <v>1923</v>
      </c>
      <c r="F153" s="170" t="s">
        <v>1924</v>
      </c>
      <c r="G153" s="170" t="s">
        <v>3094</v>
      </c>
      <c r="H153" s="170"/>
      <c r="I153" s="172" t="s">
        <v>327</v>
      </c>
      <c r="J153" s="172" t="s">
        <v>327</v>
      </c>
      <c r="K153" s="172"/>
      <c r="L153" s="172" t="s">
        <v>330</v>
      </c>
      <c r="M153" s="174">
        <f t="shared" si="2"/>
        <v>50</v>
      </c>
      <c r="N153" s="175">
        <v>50</v>
      </c>
      <c r="O153" s="160"/>
      <c r="P153" s="161"/>
      <c r="Q153" s="497"/>
    </row>
    <row r="154" spans="1:17" ht="78.75">
      <c r="A154" s="177">
        <f>MAX(A$1:$A153)+1</f>
        <v>94</v>
      </c>
      <c r="B154" s="185">
        <f>MAX($B$1:B153)+1</f>
        <v>94</v>
      </c>
      <c r="C154" s="170"/>
      <c r="D154" s="163" t="s">
        <v>130</v>
      </c>
      <c r="E154" s="170" t="s">
        <v>1925</v>
      </c>
      <c r="F154" s="170" t="s">
        <v>1926</v>
      </c>
      <c r="G154" s="170" t="s">
        <v>3095</v>
      </c>
      <c r="H154" s="170"/>
      <c r="I154" s="172" t="s">
        <v>327</v>
      </c>
      <c r="J154" s="172" t="s">
        <v>327</v>
      </c>
      <c r="K154" s="172"/>
      <c r="L154" s="172" t="s">
        <v>330</v>
      </c>
      <c r="M154" s="174">
        <f t="shared" si="2"/>
        <v>7</v>
      </c>
      <c r="N154" s="175">
        <v>7</v>
      </c>
      <c r="O154" s="160"/>
      <c r="P154" s="161"/>
      <c r="Q154" s="497"/>
    </row>
    <row r="155" spans="1:17" ht="63">
      <c r="A155" s="177">
        <f>MAX(A$1:$A154)+1</f>
        <v>95</v>
      </c>
      <c r="B155" s="185">
        <f>MAX($B$1:B154)+1</f>
        <v>95</v>
      </c>
      <c r="C155" s="170"/>
      <c r="D155" s="163" t="s">
        <v>131</v>
      </c>
      <c r="E155" s="170" t="s">
        <v>1927</v>
      </c>
      <c r="F155" s="170" t="s">
        <v>1928</v>
      </c>
      <c r="G155" s="170" t="s">
        <v>3096</v>
      </c>
      <c r="H155" s="170"/>
      <c r="I155" s="172"/>
      <c r="J155" s="172" t="s">
        <v>327</v>
      </c>
      <c r="K155" s="172"/>
      <c r="L155" s="172" t="s">
        <v>330</v>
      </c>
      <c r="M155" s="174">
        <f t="shared" si="2"/>
        <v>7</v>
      </c>
      <c r="N155" s="175">
        <v>7</v>
      </c>
      <c r="O155" s="160"/>
      <c r="P155" s="161"/>
      <c r="Q155" s="497"/>
    </row>
    <row r="156" spans="1:17" ht="78.75">
      <c r="A156" s="177">
        <f>MAX(A$1:$A155)+1</f>
        <v>96</v>
      </c>
      <c r="B156" s="185">
        <f>MAX($B$1:B155)+1</f>
        <v>96</v>
      </c>
      <c r="C156" s="170"/>
      <c r="D156" s="163" t="s">
        <v>132</v>
      </c>
      <c r="E156" s="170" t="s">
        <v>1929</v>
      </c>
      <c r="F156" s="170" t="s">
        <v>1930</v>
      </c>
      <c r="G156" s="170" t="s">
        <v>3097</v>
      </c>
      <c r="H156" s="170"/>
      <c r="I156" s="172"/>
      <c r="J156" s="172" t="s">
        <v>327</v>
      </c>
      <c r="K156" s="172"/>
      <c r="L156" s="172" t="s">
        <v>330</v>
      </c>
      <c r="M156" s="174">
        <f t="shared" si="2"/>
        <v>7</v>
      </c>
      <c r="N156" s="175">
        <v>7</v>
      </c>
      <c r="O156" s="160"/>
      <c r="P156" s="161"/>
      <c r="Q156" s="497"/>
    </row>
    <row r="157" spans="1:17" ht="204.75">
      <c r="A157" s="177">
        <f>MAX(A$1:$A156)+1</f>
        <v>97</v>
      </c>
      <c r="B157" s="185">
        <f>MAX($B$1:B156)+1</f>
        <v>97</v>
      </c>
      <c r="C157" s="170"/>
      <c r="D157" s="163" t="s">
        <v>133</v>
      </c>
      <c r="E157" s="170" t="s">
        <v>1931</v>
      </c>
      <c r="F157" s="170" t="s">
        <v>1932</v>
      </c>
      <c r="G157" s="170" t="s">
        <v>3098</v>
      </c>
      <c r="H157" s="170"/>
      <c r="I157" s="172" t="s">
        <v>327</v>
      </c>
      <c r="J157" s="172" t="s">
        <v>327</v>
      </c>
      <c r="K157" s="172"/>
      <c r="L157" s="172" t="s">
        <v>329</v>
      </c>
      <c r="M157" s="174">
        <f t="shared" si="2"/>
        <v>7</v>
      </c>
      <c r="N157" s="175">
        <v>7</v>
      </c>
      <c r="O157" s="160"/>
      <c r="P157" s="161"/>
      <c r="Q157" s="497"/>
    </row>
    <row r="158" spans="1:17" ht="78.75">
      <c r="A158" s="177">
        <f>MAX(A$1:$A157)+1</f>
        <v>98</v>
      </c>
      <c r="B158" s="185">
        <f>MAX($B$1:B157)+1</f>
        <v>98</v>
      </c>
      <c r="C158" s="170"/>
      <c r="D158" s="163" t="s">
        <v>134</v>
      </c>
      <c r="E158" s="170" t="s">
        <v>1933</v>
      </c>
      <c r="F158" s="171" t="s">
        <v>1934</v>
      </c>
      <c r="G158" s="171" t="s">
        <v>3099</v>
      </c>
      <c r="H158" s="171"/>
      <c r="I158" s="172" t="s">
        <v>327</v>
      </c>
      <c r="J158" s="172" t="s">
        <v>327</v>
      </c>
      <c r="K158" s="172"/>
      <c r="L158" s="172" t="s">
        <v>330</v>
      </c>
      <c r="M158" s="174">
        <f t="shared" si="2"/>
        <v>7</v>
      </c>
      <c r="N158" s="175">
        <v>7</v>
      </c>
      <c r="O158" s="160"/>
      <c r="P158" s="161"/>
      <c r="Q158" s="497"/>
    </row>
    <row r="159" spans="1:17" ht="157.5">
      <c r="A159" s="177">
        <f>MAX(A$1:$A158)+1</f>
        <v>99</v>
      </c>
      <c r="B159" s="185">
        <f>MAX($B$1:B158)+1</f>
        <v>99</v>
      </c>
      <c r="C159" s="170"/>
      <c r="D159" s="163" t="s">
        <v>135</v>
      </c>
      <c r="E159" s="170" t="s">
        <v>1935</v>
      </c>
      <c r="F159" s="171" t="s">
        <v>1936</v>
      </c>
      <c r="G159" s="171" t="s">
        <v>3100</v>
      </c>
      <c r="H159" s="171"/>
      <c r="I159" s="172" t="s">
        <v>327</v>
      </c>
      <c r="J159" s="172"/>
      <c r="K159" s="172"/>
      <c r="L159" s="172" t="s">
        <v>329</v>
      </c>
      <c r="M159" s="174">
        <f t="shared" si="2"/>
        <v>7</v>
      </c>
      <c r="N159" s="175">
        <v>7</v>
      </c>
      <c r="O159" s="160"/>
      <c r="P159" s="161"/>
      <c r="Q159" s="497"/>
    </row>
    <row r="160" spans="1:17">
      <c r="A160" s="177">
        <f>MAX(A$1:$A159)+1</f>
        <v>100</v>
      </c>
      <c r="B160" s="185">
        <f>MAX($B$1:B159)+1</f>
        <v>100</v>
      </c>
      <c r="C160" s="170"/>
      <c r="D160" s="163" t="s">
        <v>136</v>
      </c>
      <c r="E160" s="170" t="s">
        <v>1937</v>
      </c>
      <c r="F160" s="170" t="s">
        <v>1938</v>
      </c>
      <c r="G160" s="170" t="s">
        <v>3101</v>
      </c>
      <c r="H160" s="170"/>
      <c r="I160" s="172" t="s">
        <v>327</v>
      </c>
      <c r="J160" s="172" t="s">
        <v>327</v>
      </c>
      <c r="K160" s="172"/>
      <c r="L160" s="172" t="s">
        <v>330</v>
      </c>
      <c r="M160" s="174">
        <f t="shared" si="2"/>
        <v>7</v>
      </c>
      <c r="N160" s="175">
        <v>7</v>
      </c>
      <c r="O160" s="160"/>
      <c r="P160" s="161"/>
      <c r="Q160" s="497"/>
    </row>
    <row r="161" spans="1:17" ht="31.5">
      <c r="A161" s="177">
        <f>MAX(A$1:$A160)+1</f>
        <v>101</v>
      </c>
      <c r="B161" s="185">
        <f>MAX($B$1:B160)+1</f>
        <v>101</v>
      </c>
      <c r="C161" s="170"/>
      <c r="D161" s="163" t="s">
        <v>137</v>
      </c>
      <c r="E161" s="170" t="s">
        <v>1939</v>
      </c>
      <c r="F161" s="170" t="s">
        <v>1940</v>
      </c>
      <c r="G161" s="170" t="s">
        <v>3102</v>
      </c>
      <c r="H161" s="170"/>
      <c r="I161" s="172" t="s">
        <v>327</v>
      </c>
      <c r="J161" s="172" t="s">
        <v>327</v>
      </c>
      <c r="K161" s="172"/>
      <c r="L161" s="172" t="s">
        <v>330</v>
      </c>
      <c r="M161" s="174">
        <f t="shared" si="2"/>
        <v>7</v>
      </c>
      <c r="N161" s="175">
        <v>7</v>
      </c>
      <c r="O161" s="160"/>
      <c r="P161" s="161"/>
      <c r="Q161" s="497"/>
    </row>
    <row r="162" spans="1:17" ht="47.25">
      <c r="A162" s="177">
        <f>MAX(A$1:$A161)+1</f>
        <v>102</v>
      </c>
      <c r="B162" s="185">
        <f>MAX($B$1:B161)+1</f>
        <v>102</v>
      </c>
      <c r="C162" s="170"/>
      <c r="D162" s="163" t="s">
        <v>138</v>
      </c>
      <c r="E162" s="170" t="s">
        <v>1941</v>
      </c>
      <c r="F162" s="170" t="s">
        <v>1942</v>
      </c>
      <c r="G162" s="170" t="s">
        <v>3103</v>
      </c>
      <c r="H162" s="170"/>
      <c r="I162" s="172"/>
      <c r="J162" s="172" t="s">
        <v>327</v>
      </c>
      <c r="K162" s="172"/>
      <c r="L162" s="172" t="s">
        <v>330</v>
      </c>
      <c r="M162" s="174">
        <f t="shared" si="2"/>
        <v>7</v>
      </c>
      <c r="N162" s="175">
        <v>7</v>
      </c>
      <c r="O162" s="160"/>
      <c r="P162" s="161"/>
      <c r="Q162" s="497"/>
    </row>
    <row r="163" spans="1:17" ht="78.75">
      <c r="A163" s="177">
        <f>MAX(A$1:$A162)+1</f>
        <v>103</v>
      </c>
      <c r="B163" s="185">
        <f>MAX($B$1:B162)+1</f>
        <v>103</v>
      </c>
      <c r="C163" s="170"/>
      <c r="D163" s="163" t="s">
        <v>139</v>
      </c>
      <c r="E163" s="170" t="s">
        <v>1943</v>
      </c>
      <c r="F163" s="170" t="s">
        <v>1944</v>
      </c>
      <c r="G163" s="171" t="s">
        <v>3104</v>
      </c>
      <c r="H163" s="170"/>
      <c r="I163" s="172"/>
      <c r="J163" s="172" t="s">
        <v>327</v>
      </c>
      <c r="K163" s="172"/>
      <c r="L163" s="172" t="s">
        <v>330</v>
      </c>
      <c r="M163" s="174">
        <f t="shared" si="2"/>
        <v>2</v>
      </c>
      <c r="N163" s="175">
        <v>2</v>
      </c>
      <c r="O163" s="160"/>
      <c r="P163" s="161"/>
      <c r="Q163" s="497"/>
    </row>
    <row r="164" spans="1:17">
      <c r="A164" s="177">
        <f>MAX(A$1:$A163)+1</f>
        <v>104</v>
      </c>
      <c r="B164" s="185">
        <f>MAX($B$1:B163)+1</f>
        <v>104</v>
      </c>
      <c r="C164" s="170"/>
      <c r="D164" s="163" t="s">
        <v>140</v>
      </c>
      <c r="E164" s="170" t="s">
        <v>1945</v>
      </c>
      <c r="F164" s="170" t="s">
        <v>1946</v>
      </c>
      <c r="G164" s="170" t="s">
        <v>3105</v>
      </c>
      <c r="H164" s="170"/>
      <c r="I164" s="172" t="s">
        <v>327</v>
      </c>
      <c r="J164" s="172" t="s">
        <v>327</v>
      </c>
      <c r="K164" s="172"/>
      <c r="L164" s="172" t="s">
        <v>333</v>
      </c>
      <c r="M164" s="174">
        <f t="shared" si="2"/>
        <v>7</v>
      </c>
      <c r="N164" s="175">
        <v>7</v>
      </c>
      <c r="O164" s="160"/>
      <c r="P164" s="161"/>
      <c r="Q164" s="497"/>
    </row>
    <row r="165" spans="1:17">
      <c r="A165" s="177">
        <f>MAX(A$1:$A164)+1</f>
        <v>105</v>
      </c>
      <c r="B165" s="185">
        <f>MAX($B$1:B164)+1</f>
        <v>105</v>
      </c>
      <c r="C165" s="170"/>
      <c r="D165" s="163" t="s">
        <v>141</v>
      </c>
      <c r="E165" s="170" t="s">
        <v>1899</v>
      </c>
      <c r="F165" s="170" t="s">
        <v>1947</v>
      </c>
      <c r="G165" s="170" t="s">
        <v>3106</v>
      </c>
      <c r="H165" s="170"/>
      <c r="I165" s="172"/>
      <c r="J165" s="172" t="s">
        <v>327</v>
      </c>
      <c r="K165" s="172"/>
      <c r="L165" s="172" t="s">
        <v>330</v>
      </c>
      <c r="M165" s="174">
        <f t="shared" si="2"/>
        <v>7</v>
      </c>
      <c r="N165" s="175">
        <v>7</v>
      </c>
      <c r="O165" s="160"/>
      <c r="P165" s="161"/>
      <c r="Q165" s="497"/>
    </row>
    <row r="166" spans="1:17" ht="204.75">
      <c r="A166" s="177">
        <f>MAX(A$1:$A165)+1</f>
        <v>106</v>
      </c>
      <c r="B166" s="185">
        <f>MAX($B$1:B165)+1</f>
        <v>106</v>
      </c>
      <c r="C166" s="170"/>
      <c r="D166" s="163" t="s">
        <v>142</v>
      </c>
      <c r="E166" s="170" t="s">
        <v>1948</v>
      </c>
      <c r="F166" s="170" t="s">
        <v>1949</v>
      </c>
      <c r="G166" s="170" t="s">
        <v>3107</v>
      </c>
      <c r="H166" s="170"/>
      <c r="I166" s="172"/>
      <c r="J166" s="172" t="s">
        <v>327</v>
      </c>
      <c r="K166" s="172"/>
      <c r="L166" s="172" t="s">
        <v>330</v>
      </c>
      <c r="M166" s="174">
        <f t="shared" si="2"/>
        <v>7</v>
      </c>
      <c r="N166" s="175">
        <v>7</v>
      </c>
      <c r="O166" s="160"/>
      <c r="P166" s="161"/>
      <c r="Q166" s="497"/>
    </row>
    <row r="167" spans="1:17" ht="63">
      <c r="A167" s="177">
        <f>MAX(A$1:$A166)+1</f>
        <v>107</v>
      </c>
      <c r="B167" s="185">
        <f>MAX($B$1:B166)+1</f>
        <v>107</v>
      </c>
      <c r="C167" s="170"/>
      <c r="D167" s="163" t="s">
        <v>143</v>
      </c>
      <c r="E167" s="170" t="s">
        <v>1941</v>
      </c>
      <c r="F167" s="170" t="s">
        <v>1950</v>
      </c>
      <c r="G167" s="170" t="s">
        <v>3108</v>
      </c>
      <c r="H167" s="170"/>
      <c r="I167" s="172" t="s">
        <v>327</v>
      </c>
      <c r="J167" s="172" t="s">
        <v>327</v>
      </c>
      <c r="K167" s="172"/>
      <c r="L167" s="172" t="s">
        <v>330</v>
      </c>
      <c r="M167" s="174">
        <f t="shared" si="2"/>
        <v>14</v>
      </c>
      <c r="N167" s="175">
        <v>14</v>
      </c>
      <c r="O167" s="160"/>
      <c r="P167" s="161"/>
      <c r="Q167" s="497"/>
    </row>
    <row r="168" spans="1:17" ht="409.5">
      <c r="A168" s="177">
        <f>MAX(A$1:$A167)+1</f>
        <v>108</v>
      </c>
      <c r="B168" s="185">
        <f>MAX($B$1:B167)+1</f>
        <v>108</v>
      </c>
      <c r="C168" s="170"/>
      <c r="D168" s="163" t="s">
        <v>144</v>
      </c>
      <c r="E168" s="170" t="s">
        <v>1951</v>
      </c>
      <c r="F168" s="171" t="s">
        <v>1952</v>
      </c>
      <c r="G168" s="171" t="s">
        <v>3109</v>
      </c>
      <c r="H168" s="171"/>
      <c r="I168" s="172" t="s">
        <v>327</v>
      </c>
      <c r="J168" s="172"/>
      <c r="K168" s="172"/>
      <c r="L168" s="172" t="s">
        <v>329</v>
      </c>
      <c r="M168" s="174">
        <f t="shared" si="2"/>
        <v>1</v>
      </c>
      <c r="N168" s="175">
        <v>1</v>
      </c>
      <c r="O168" s="160"/>
      <c r="P168" s="161"/>
      <c r="Q168" s="497"/>
    </row>
    <row r="169" spans="1:17">
      <c r="A169" s="177"/>
      <c r="B169" s="178"/>
      <c r="C169" s="596" t="s">
        <v>145</v>
      </c>
      <c r="D169" s="596"/>
      <c r="E169" s="596"/>
      <c r="F169" s="596"/>
      <c r="G169" s="179" t="s">
        <v>3050</v>
      </c>
      <c r="H169" s="179"/>
      <c r="I169" s="186"/>
      <c r="J169" s="186"/>
      <c r="K169" s="186"/>
      <c r="L169" s="186"/>
      <c r="M169" s="174"/>
      <c r="N169" s="175"/>
      <c r="O169" s="160"/>
      <c r="P169" s="161"/>
      <c r="Q169" s="497"/>
    </row>
    <row r="170" spans="1:17" ht="204.75">
      <c r="A170" s="177">
        <f>MAX(A$1:$A169)+1</f>
        <v>109</v>
      </c>
      <c r="B170" s="185">
        <f>MAX($B$1:B169)+1</f>
        <v>109</v>
      </c>
      <c r="C170" s="170"/>
      <c r="D170" s="200" t="s">
        <v>146</v>
      </c>
      <c r="E170" s="170"/>
      <c r="F170" s="600" t="s">
        <v>1953</v>
      </c>
      <c r="G170" s="171" t="s">
        <v>3110</v>
      </c>
      <c r="H170" s="171"/>
      <c r="I170" s="172" t="s">
        <v>327</v>
      </c>
      <c r="J170" s="172" t="s">
        <v>327</v>
      </c>
      <c r="K170" s="172"/>
      <c r="L170" s="172" t="s">
        <v>336</v>
      </c>
      <c r="M170" s="209">
        <f t="shared" ref="M170:M203" si="3">SUM(N170:Q170)</f>
        <v>200</v>
      </c>
      <c r="N170" s="175">
        <v>200</v>
      </c>
      <c r="O170" s="160"/>
      <c r="P170" s="161"/>
      <c r="Q170" s="497"/>
    </row>
    <row r="171" spans="1:17" ht="204.75">
      <c r="A171" s="177">
        <f>MAX(A$1:$A170)+1</f>
        <v>110</v>
      </c>
      <c r="B171" s="185">
        <f>MAX($B$1:B170)+1</f>
        <v>110</v>
      </c>
      <c r="C171" s="170"/>
      <c r="D171" s="200" t="s">
        <v>3580</v>
      </c>
      <c r="E171" s="170"/>
      <c r="F171" s="600"/>
      <c r="G171" s="171" t="s">
        <v>3110</v>
      </c>
      <c r="H171" s="171"/>
      <c r="I171" s="172" t="s">
        <v>327</v>
      </c>
      <c r="J171" s="172" t="s">
        <v>327</v>
      </c>
      <c r="K171" s="172"/>
      <c r="L171" s="172" t="s">
        <v>336</v>
      </c>
      <c r="M171" s="209">
        <f t="shared" si="3"/>
        <v>10</v>
      </c>
      <c r="N171" s="175">
        <v>10</v>
      </c>
      <c r="O171" s="160"/>
      <c r="P171" s="161"/>
      <c r="Q171" s="497"/>
    </row>
    <row r="172" spans="1:17" ht="204.75">
      <c r="A172" s="177">
        <f>MAX(A$1:$A171)+1</f>
        <v>111</v>
      </c>
      <c r="B172" s="185">
        <f>MAX($B$1:B171)+1</f>
        <v>111</v>
      </c>
      <c r="C172" s="170"/>
      <c r="D172" s="200" t="s">
        <v>3581</v>
      </c>
      <c r="E172" s="170"/>
      <c r="F172" s="600"/>
      <c r="G172" s="171" t="s">
        <v>3111</v>
      </c>
      <c r="H172" s="171"/>
      <c r="I172" s="172" t="s">
        <v>327</v>
      </c>
      <c r="J172" s="172" t="s">
        <v>327</v>
      </c>
      <c r="K172" s="172"/>
      <c r="L172" s="172" t="s">
        <v>337</v>
      </c>
      <c r="M172" s="209">
        <f t="shared" si="3"/>
        <v>70</v>
      </c>
      <c r="N172" s="175">
        <v>70</v>
      </c>
      <c r="O172" s="160"/>
      <c r="P172" s="161"/>
      <c r="Q172" s="497"/>
    </row>
    <row r="173" spans="1:17" ht="204.75">
      <c r="A173" s="177">
        <f>MAX(A$1:$A172)+1</f>
        <v>112</v>
      </c>
      <c r="B173" s="185">
        <f>MAX($B$1:B172)+1</f>
        <v>112</v>
      </c>
      <c r="C173" s="170"/>
      <c r="D173" s="200" t="s">
        <v>147</v>
      </c>
      <c r="E173" s="170"/>
      <c r="F173" s="600"/>
      <c r="G173" s="171" t="s">
        <v>3110</v>
      </c>
      <c r="H173" s="171"/>
      <c r="I173" s="172" t="s">
        <v>327</v>
      </c>
      <c r="J173" s="172" t="s">
        <v>327</v>
      </c>
      <c r="K173" s="172"/>
      <c r="L173" s="172" t="s">
        <v>336</v>
      </c>
      <c r="M173" s="209">
        <f t="shared" si="3"/>
        <v>200</v>
      </c>
      <c r="N173" s="175">
        <v>200</v>
      </c>
      <c r="O173" s="160"/>
      <c r="P173" s="161"/>
      <c r="Q173" s="497"/>
    </row>
    <row r="174" spans="1:17" ht="204.75">
      <c r="A174" s="177">
        <f>MAX(A$1:$A173)+1</f>
        <v>113</v>
      </c>
      <c r="B174" s="185">
        <f>MAX($B$1:B173)+1</f>
        <v>113</v>
      </c>
      <c r="C174" s="170"/>
      <c r="D174" s="200" t="s">
        <v>148</v>
      </c>
      <c r="E174" s="170"/>
      <c r="F174" s="600"/>
      <c r="G174" s="171" t="s">
        <v>3111</v>
      </c>
      <c r="H174" s="171"/>
      <c r="I174" s="172" t="s">
        <v>327</v>
      </c>
      <c r="J174" s="172" t="s">
        <v>327</v>
      </c>
      <c r="K174" s="172"/>
      <c r="L174" s="172" t="s">
        <v>336</v>
      </c>
      <c r="M174" s="209">
        <f t="shared" si="3"/>
        <v>200</v>
      </c>
      <c r="N174" s="175">
        <v>200</v>
      </c>
      <c r="O174" s="160"/>
      <c r="P174" s="161"/>
      <c r="Q174" s="497"/>
    </row>
    <row r="175" spans="1:17" ht="204.75">
      <c r="A175" s="177">
        <f>MAX(A$1:$A174)+1</f>
        <v>114</v>
      </c>
      <c r="B175" s="185">
        <f>MAX($B$1:B174)+1</f>
        <v>114</v>
      </c>
      <c r="C175" s="170"/>
      <c r="D175" s="200" t="s">
        <v>149</v>
      </c>
      <c r="E175" s="170"/>
      <c r="F175" s="600"/>
      <c r="G175" s="171" t="s">
        <v>3110</v>
      </c>
      <c r="H175" s="171"/>
      <c r="I175" s="172" t="s">
        <v>327</v>
      </c>
      <c r="J175" s="172" t="s">
        <v>327</v>
      </c>
      <c r="K175" s="172"/>
      <c r="L175" s="172" t="s">
        <v>336</v>
      </c>
      <c r="M175" s="209">
        <f t="shared" si="3"/>
        <v>200</v>
      </c>
      <c r="N175" s="175">
        <v>200</v>
      </c>
      <c r="O175" s="160"/>
      <c r="P175" s="161"/>
      <c r="Q175" s="497"/>
    </row>
    <row r="176" spans="1:17" ht="204.75">
      <c r="A176" s="177">
        <f>MAX(A$1:$A175)+1</f>
        <v>115</v>
      </c>
      <c r="B176" s="185">
        <f>MAX($B$1:B175)+1</f>
        <v>115</v>
      </c>
      <c r="C176" s="170"/>
      <c r="D176" s="200" t="s">
        <v>150</v>
      </c>
      <c r="E176" s="170"/>
      <c r="F176" s="600"/>
      <c r="G176" s="171" t="s">
        <v>3111</v>
      </c>
      <c r="H176" s="171"/>
      <c r="I176" s="172" t="s">
        <v>327</v>
      </c>
      <c r="J176" s="172" t="s">
        <v>327</v>
      </c>
      <c r="K176" s="172"/>
      <c r="L176" s="172" t="s">
        <v>336</v>
      </c>
      <c r="M176" s="209">
        <f t="shared" si="3"/>
        <v>200</v>
      </c>
      <c r="N176" s="175">
        <v>200</v>
      </c>
      <c r="O176" s="160"/>
      <c r="P176" s="161"/>
      <c r="Q176" s="497"/>
    </row>
    <row r="177" spans="1:17" ht="204.75">
      <c r="A177" s="177">
        <f>MAX(A$1:$A176)+1</f>
        <v>116</v>
      </c>
      <c r="B177" s="185">
        <f>MAX($B$1:B176)+1</f>
        <v>116</v>
      </c>
      <c r="C177" s="170"/>
      <c r="D177" s="200" t="s">
        <v>151</v>
      </c>
      <c r="E177" s="170"/>
      <c r="F177" s="600"/>
      <c r="G177" s="171" t="s">
        <v>3110</v>
      </c>
      <c r="H177" s="171"/>
      <c r="I177" s="172" t="s">
        <v>327</v>
      </c>
      <c r="J177" s="172" t="s">
        <v>327</v>
      </c>
      <c r="K177" s="172"/>
      <c r="L177" s="172" t="s">
        <v>336</v>
      </c>
      <c r="M177" s="209">
        <f t="shared" si="3"/>
        <v>100</v>
      </c>
      <c r="N177" s="175">
        <v>100</v>
      </c>
      <c r="O177" s="160"/>
      <c r="P177" s="161"/>
      <c r="Q177" s="497"/>
    </row>
    <row r="178" spans="1:17" ht="204.75">
      <c r="A178" s="177">
        <f>MAX(A$1:$A177)+1</f>
        <v>117</v>
      </c>
      <c r="B178" s="185">
        <f>MAX($B$1:B177)+1</f>
        <v>117</v>
      </c>
      <c r="C178" s="170"/>
      <c r="D178" s="200" t="s">
        <v>152</v>
      </c>
      <c r="E178" s="170"/>
      <c r="F178" s="600"/>
      <c r="G178" s="171" t="s">
        <v>3110</v>
      </c>
      <c r="H178" s="171"/>
      <c r="I178" s="172" t="s">
        <v>327</v>
      </c>
      <c r="J178" s="172" t="s">
        <v>327</v>
      </c>
      <c r="K178" s="172"/>
      <c r="L178" s="172" t="s">
        <v>336</v>
      </c>
      <c r="M178" s="209">
        <f t="shared" si="3"/>
        <v>100</v>
      </c>
      <c r="N178" s="175">
        <v>100</v>
      </c>
      <c r="O178" s="160"/>
      <c r="P178" s="161"/>
      <c r="Q178" s="497"/>
    </row>
    <row r="179" spans="1:17" ht="204.75">
      <c r="A179" s="177">
        <f>MAX(A$1:$A178)+1</f>
        <v>118</v>
      </c>
      <c r="B179" s="185">
        <f>MAX($B$1:B178)+1</f>
        <v>118</v>
      </c>
      <c r="C179" s="170"/>
      <c r="D179" s="200" t="s">
        <v>153</v>
      </c>
      <c r="E179" s="170"/>
      <c r="F179" s="600"/>
      <c r="G179" s="171" t="s">
        <v>3110</v>
      </c>
      <c r="H179" s="171"/>
      <c r="I179" s="172" t="s">
        <v>327</v>
      </c>
      <c r="J179" s="172" t="s">
        <v>327</v>
      </c>
      <c r="K179" s="172"/>
      <c r="L179" s="172" t="s">
        <v>336</v>
      </c>
      <c r="M179" s="209">
        <f t="shared" si="3"/>
        <v>100</v>
      </c>
      <c r="N179" s="175">
        <v>100</v>
      </c>
      <c r="O179" s="160"/>
      <c r="P179" s="161"/>
      <c r="Q179" s="497"/>
    </row>
    <row r="180" spans="1:17" ht="204.75">
      <c r="A180" s="177">
        <f>MAX(A$1:$A179)+1</f>
        <v>119</v>
      </c>
      <c r="B180" s="185">
        <f>MAX($B$1:B179)+1</f>
        <v>119</v>
      </c>
      <c r="C180" s="170"/>
      <c r="D180" s="200" t="s">
        <v>154</v>
      </c>
      <c r="E180" s="170"/>
      <c r="F180" s="600"/>
      <c r="G180" s="171" t="s">
        <v>3111</v>
      </c>
      <c r="H180" s="171"/>
      <c r="I180" s="172" t="s">
        <v>327</v>
      </c>
      <c r="J180" s="172" t="s">
        <v>327</v>
      </c>
      <c r="K180" s="172"/>
      <c r="L180" s="172" t="s">
        <v>336</v>
      </c>
      <c r="M180" s="209">
        <f t="shared" si="3"/>
        <v>100</v>
      </c>
      <c r="N180" s="175">
        <v>100</v>
      </c>
      <c r="O180" s="160"/>
      <c r="P180" s="161"/>
      <c r="Q180" s="497"/>
    </row>
    <row r="181" spans="1:17" ht="204.75">
      <c r="A181" s="177">
        <f>MAX(A$1:$A180)+1</f>
        <v>120</v>
      </c>
      <c r="B181" s="185">
        <f>MAX($B$1:B180)+1</f>
        <v>120</v>
      </c>
      <c r="C181" s="170"/>
      <c r="D181" s="200" t="s">
        <v>3582</v>
      </c>
      <c r="E181" s="170"/>
      <c r="F181" s="600"/>
      <c r="G181" s="171" t="s">
        <v>3110</v>
      </c>
      <c r="H181" s="171"/>
      <c r="I181" s="172" t="s">
        <v>327</v>
      </c>
      <c r="J181" s="172" t="s">
        <v>327</v>
      </c>
      <c r="K181" s="172"/>
      <c r="L181" s="172" t="s">
        <v>336</v>
      </c>
      <c r="M181" s="209">
        <f t="shared" si="3"/>
        <v>20</v>
      </c>
      <c r="N181" s="175">
        <v>20</v>
      </c>
      <c r="O181" s="160"/>
      <c r="P181" s="161"/>
      <c r="Q181" s="497"/>
    </row>
    <row r="182" spans="1:17" ht="204.75">
      <c r="A182" s="177">
        <f>MAX(A$1:$A181)+1</f>
        <v>121</v>
      </c>
      <c r="B182" s="185">
        <f>MAX($B$1:B181)+1</f>
        <v>121</v>
      </c>
      <c r="C182" s="170"/>
      <c r="D182" s="200" t="s">
        <v>155</v>
      </c>
      <c r="E182" s="170"/>
      <c r="F182" s="600"/>
      <c r="G182" s="171" t="s">
        <v>3110</v>
      </c>
      <c r="H182" s="171"/>
      <c r="I182" s="172" t="s">
        <v>327</v>
      </c>
      <c r="J182" s="172" t="s">
        <v>327</v>
      </c>
      <c r="K182" s="172"/>
      <c r="L182" s="172" t="s">
        <v>336</v>
      </c>
      <c r="M182" s="209">
        <f t="shared" si="3"/>
        <v>200</v>
      </c>
      <c r="N182" s="175">
        <v>200</v>
      </c>
      <c r="O182" s="160"/>
      <c r="P182" s="161"/>
      <c r="Q182" s="497"/>
    </row>
    <row r="183" spans="1:17" ht="204.75">
      <c r="A183" s="177">
        <f>MAX(A$1:$A182)+1</f>
        <v>122</v>
      </c>
      <c r="B183" s="185">
        <f>MAX($B$1:B182)+1</f>
        <v>122</v>
      </c>
      <c r="C183" s="170"/>
      <c r="D183" s="200" t="s">
        <v>3583</v>
      </c>
      <c r="E183" s="170"/>
      <c r="F183" s="600"/>
      <c r="G183" s="171" t="s">
        <v>3110</v>
      </c>
      <c r="H183" s="171"/>
      <c r="I183" s="172" t="s">
        <v>327</v>
      </c>
      <c r="J183" s="172" t="s">
        <v>327</v>
      </c>
      <c r="K183" s="172"/>
      <c r="L183" s="172" t="s">
        <v>336</v>
      </c>
      <c r="M183" s="209">
        <f t="shared" si="3"/>
        <v>100</v>
      </c>
      <c r="N183" s="175">
        <v>100</v>
      </c>
      <c r="O183" s="160"/>
      <c r="P183" s="161"/>
      <c r="Q183" s="497"/>
    </row>
    <row r="184" spans="1:17" ht="204.75">
      <c r="A184" s="177">
        <f>MAX(A$1:$A183)+1</f>
        <v>123</v>
      </c>
      <c r="B184" s="185">
        <f>MAX($B$1:B183)+1</f>
        <v>123</v>
      </c>
      <c r="C184" s="170"/>
      <c r="D184" s="200" t="s">
        <v>156</v>
      </c>
      <c r="E184" s="170"/>
      <c r="F184" s="600"/>
      <c r="G184" s="171" t="s">
        <v>3111</v>
      </c>
      <c r="H184" s="171"/>
      <c r="I184" s="172" t="s">
        <v>327</v>
      </c>
      <c r="J184" s="172" t="s">
        <v>327</v>
      </c>
      <c r="K184" s="172"/>
      <c r="L184" s="172" t="s">
        <v>338</v>
      </c>
      <c r="M184" s="209">
        <f t="shared" si="3"/>
        <v>1</v>
      </c>
      <c r="N184" s="175">
        <v>1</v>
      </c>
      <c r="O184" s="160"/>
      <c r="P184" s="161"/>
      <c r="Q184" s="497"/>
    </row>
    <row r="185" spans="1:17" ht="204.75">
      <c r="A185" s="177">
        <f>MAX(A$1:$A184)+1</f>
        <v>124</v>
      </c>
      <c r="B185" s="185">
        <f>MAX($B$1:B184)+1</f>
        <v>124</v>
      </c>
      <c r="C185" s="170"/>
      <c r="D185" s="200" t="s">
        <v>3584</v>
      </c>
      <c r="E185" s="170"/>
      <c r="F185" s="600"/>
      <c r="G185" s="171" t="s">
        <v>3110</v>
      </c>
      <c r="H185" s="171"/>
      <c r="I185" s="172" t="s">
        <v>327</v>
      </c>
      <c r="J185" s="172" t="s">
        <v>327</v>
      </c>
      <c r="K185" s="172"/>
      <c r="L185" s="172" t="s">
        <v>338</v>
      </c>
      <c r="M185" s="209">
        <f t="shared" si="3"/>
        <v>0.4</v>
      </c>
      <c r="N185" s="175">
        <v>0.4</v>
      </c>
      <c r="O185" s="160"/>
      <c r="P185" s="161"/>
      <c r="Q185" s="497"/>
    </row>
    <row r="186" spans="1:17" ht="204.75">
      <c r="A186" s="177">
        <f>MAX(A$1:$A185)+1</f>
        <v>125</v>
      </c>
      <c r="B186" s="185">
        <f>MAX($B$1:B185)+1</f>
        <v>125</v>
      </c>
      <c r="C186" s="170"/>
      <c r="D186" s="200" t="s">
        <v>3585</v>
      </c>
      <c r="E186" s="170"/>
      <c r="F186" s="600"/>
      <c r="G186" s="171" t="s">
        <v>3110</v>
      </c>
      <c r="H186" s="171"/>
      <c r="I186" s="172" t="s">
        <v>327</v>
      </c>
      <c r="J186" s="172" t="s">
        <v>327</v>
      </c>
      <c r="K186" s="172"/>
      <c r="L186" s="172" t="s">
        <v>338</v>
      </c>
      <c r="M186" s="209">
        <f t="shared" si="3"/>
        <v>0.4</v>
      </c>
      <c r="N186" s="175">
        <v>0.4</v>
      </c>
      <c r="O186" s="160"/>
      <c r="P186" s="161"/>
      <c r="Q186" s="497"/>
    </row>
    <row r="187" spans="1:17" ht="204.75">
      <c r="A187" s="177">
        <f>MAX(A$1:$A186)+1</f>
        <v>126</v>
      </c>
      <c r="B187" s="185">
        <f>MAX($B$1:B186)+1</f>
        <v>126</v>
      </c>
      <c r="C187" s="170"/>
      <c r="D187" s="200" t="s">
        <v>3586</v>
      </c>
      <c r="E187" s="170"/>
      <c r="F187" s="600"/>
      <c r="G187" s="171" t="s">
        <v>3110</v>
      </c>
      <c r="H187" s="171"/>
      <c r="I187" s="172" t="s">
        <v>327</v>
      </c>
      <c r="J187" s="172" t="s">
        <v>327</v>
      </c>
      <c r="K187" s="172"/>
      <c r="L187" s="172" t="s">
        <v>336</v>
      </c>
      <c r="M187" s="209">
        <f t="shared" si="3"/>
        <v>20</v>
      </c>
      <c r="N187" s="175">
        <v>20</v>
      </c>
      <c r="O187" s="160"/>
      <c r="P187" s="161"/>
      <c r="Q187" s="497"/>
    </row>
    <row r="188" spans="1:17" ht="204.75">
      <c r="A188" s="177">
        <f>MAX(A$1:$A187)+1</f>
        <v>127</v>
      </c>
      <c r="B188" s="185">
        <f>MAX($B$1:B187)+1</f>
        <v>127</v>
      </c>
      <c r="C188" s="170"/>
      <c r="D188" s="200" t="s">
        <v>3587</v>
      </c>
      <c r="E188" s="170"/>
      <c r="F188" s="600"/>
      <c r="G188" s="171" t="s">
        <v>3111</v>
      </c>
      <c r="H188" s="171"/>
      <c r="I188" s="172" t="s">
        <v>327</v>
      </c>
      <c r="J188" s="172" t="s">
        <v>327</v>
      </c>
      <c r="K188" s="172"/>
      <c r="L188" s="172" t="s">
        <v>336</v>
      </c>
      <c r="M188" s="209">
        <f t="shared" si="3"/>
        <v>20</v>
      </c>
      <c r="N188" s="175">
        <v>20</v>
      </c>
      <c r="O188" s="160"/>
      <c r="P188" s="161"/>
      <c r="Q188" s="497"/>
    </row>
    <row r="189" spans="1:17" ht="204.75">
      <c r="A189" s="177">
        <f>MAX(A$1:$A188)+1</f>
        <v>128</v>
      </c>
      <c r="B189" s="185">
        <f>MAX($B$1:B188)+1</f>
        <v>128</v>
      </c>
      <c r="C189" s="170"/>
      <c r="D189" s="200" t="s">
        <v>157</v>
      </c>
      <c r="E189" s="170"/>
      <c r="F189" s="600"/>
      <c r="G189" s="171" t="s">
        <v>3110</v>
      </c>
      <c r="H189" s="171"/>
      <c r="I189" s="172" t="s">
        <v>327</v>
      </c>
      <c r="J189" s="172" t="s">
        <v>327</v>
      </c>
      <c r="K189" s="172"/>
      <c r="L189" s="172" t="s">
        <v>336</v>
      </c>
      <c r="M189" s="209">
        <f t="shared" si="3"/>
        <v>200</v>
      </c>
      <c r="N189" s="175">
        <v>200</v>
      </c>
      <c r="O189" s="160"/>
      <c r="P189" s="161"/>
      <c r="Q189" s="497"/>
    </row>
    <row r="190" spans="1:17" ht="204.75">
      <c r="A190" s="177">
        <f>MAX(A$1:$A189)+1</f>
        <v>129</v>
      </c>
      <c r="B190" s="185">
        <f>MAX($B$1:B189)+1</f>
        <v>129</v>
      </c>
      <c r="C190" s="170"/>
      <c r="D190" s="200" t="s">
        <v>158</v>
      </c>
      <c r="E190" s="170"/>
      <c r="F190" s="600"/>
      <c r="G190" s="171" t="s">
        <v>3110</v>
      </c>
      <c r="H190" s="171"/>
      <c r="I190" s="172" t="s">
        <v>327</v>
      </c>
      <c r="J190" s="172" t="s">
        <v>327</v>
      </c>
      <c r="K190" s="172"/>
      <c r="L190" s="172" t="s">
        <v>338</v>
      </c>
      <c r="M190" s="209">
        <f t="shared" si="3"/>
        <v>0.4</v>
      </c>
      <c r="N190" s="175">
        <v>0.4</v>
      </c>
      <c r="O190" s="160"/>
      <c r="P190" s="161"/>
      <c r="Q190" s="497"/>
    </row>
    <row r="191" spans="1:17" ht="204.75">
      <c r="A191" s="177">
        <f>MAX(A$1:$A190)+1</f>
        <v>130</v>
      </c>
      <c r="B191" s="185">
        <f>MAX($B$1:B190)+1</f>
        <v>130</v>
      </c>
      <c r="C191" s="170"/>
      <c r="D191" s="200" t="s">
        <v>3588</v>
      </c>
      <c r="E191" s="170"/>
      <c r="F191" s="600"/>
      <c r="G191" s="171" t="s">
        <v>3110</v>
      </c>
      <c r="H191" s="171"/>
      <c r="I191" s="172" t="s">
        <v>327</v>
      </c>
      <c r="J191" s="172" t="s">
        <v>327</v>
      </c>
      <c r="K191" s="172"/>
      <c r="L191" s="172" t="s">
        <v>338</v>
      </c>
      <c r="M191" s="209">
        <f t="shared" si="3"/>
        <v>0.4</v>
      </c>
      <c r="N191" s="175">
        <v>0.4</v>
      </c>
      <c r="O191" s="160"/>
      <c r="P191" s="161"/>
      <c r="Q191" s="497"/>
    </row>
    <row r="192" spans="1:17" ht="204.75">
      <c r="A192" s="177">
        <f>MAX(A$1:$A191)+1</f>
        <v>131</v>
      </c>
      <c r="B192" s="185">
        <f>MAX($B$1:B191)+1</f>
        <v>131</v>
      </c>
      <c r="C192" s="170"/>
      <c r="D192" s="200" t="s">
        <v>3589</v>
      </c>
      <c r="E192" s="170"/>
      <c r="F192" s="600"/>
      <c r="G192" s="171" t="s">
        <v>3110</v>
      </c>
      <c r="H192" s="171"/>
      <c r="I192" s="172" t="s">
        <v>327</v>
      </c>
      <c r="J192" s="172" t="s">
        <v>327</v>
      </c>
      <c r="K192" s="172"/>
      <c r="L192" s="172" t="s">
        <v>338</v>
      </c>
      <c r="M192" s="209">
        <f t="shared" si="3"/>
        <v>0.4</v>
      </c>
      <c r="N192" s="175">
        <v>0.4</v>
      </c>
      <c r="O192" s="160"/>
      <c r="P192" s="161"/>
      <c r="Q192" s="497"/>
    </row>
    <row r="193" spans="1:17" ht="204.75">
      <c r="A193" s="177">
        <f>MAX(A$1:$A192)+1</f>
        <v>132</v>
      </c>
      <c r="B193" s="185">
        <f>MAX($B$1:B192)+1</f>
        <v>132</v>
      </c>
      <c r="C193" s="170"/>
      <c r="D193" s="200" t="s">
        <v>3590</v>
      </c>
      <c r="E193" s="170"/>
      <c r="F193" s="600"/>
      <c r="G193" s="171" t="s">
        <v>3110</v>
      </c>
      <c r="H193" s="171"/>
      <c r="I193" s="172" t="s">
        <v>327</v>
      </c>
      <c r="J193" s="172" t="s">
        <v>327</v>
      </c>
      <c r="K193" s="172"/>
      <c r="L193" s="172" t="s">
        <v>336</v>
      </c>
      <c r="M193" s="209">
        <f t="shared" si="3"/>
        <v>200</v>
      </c>
      <c r="N193" s="175">
        <v>200</v>
      </c>
      <c r="O193" s="160"/>
      <c r="P193" s="161"/>
      <c r="Q193" s="497"/>
    </row>
    <row r="194" spans="1:17" ht="204.75">
      <c r="A194" s="177">
        <f>MAX(A$1:$A193)+1</f>
        <v>133</v>
      </c>
      <c r="B194" s="185">
        <f>MAX($B$1:B193)+1</f>
        <v>133</v>
      </c>
      <c r="C194" s="170"/>
      <c r="D194" s="200" t="s">
        <v>159</v>
      </c>
      <c r="E194" s="170"/>
      <c r="F194" s="600"/>
      <c r="G194" s="171" t="s">
        <v>3110</v>
      </c>
      <c r="H194" s="171"/>
      <c r="I194" s="172" t="s">
        <v>327</v>
      </c>
      <c r="J194" s="172" t="s">
        <v>327</v>
      </c>
      <c r="K194" s="172"/>
      <c r="L194" s="172" t="s">
        <v>336</v>
      </c>
      <c r="M194" s="209">
        <f t="shared" si="3"/>
        <v>200</v>
      </c>
      <c r="N194" s="175">
        <v>200</v>
      </c>
      <c r="O194" s="160"/>
      <c r="P194" s="161"/>
      <c r="Q194" s="497"/>
    </row>
    <row r="195" spans="1:17" ht="204.75">
      <c r="A195" s="177">
        <f>MAX(A$1:$A194)+1</f>
        <v>134</v>
      </c>
      <c r="B195" s="185">
        <f>MAX($B$1:B194)+1</f>
        <v>134</v>
      </c>
      <c r="C195" s="170"/>
      <c r="D195" s="200" t="s">
        <v>160</v>
      </c>
      <c r="E195" s="170"/>
      <c r="F195" s="600"/>
      <c r="G195" s="171" t="s">
        <v>3111</v>
      </c>
      <c r="H195" s="171"/>
      <c r="I195" s="172" t="s">
        <v>327</v>
      </c>
      <c r="J195" s="172" t="s">
        <v>327</v>
      </c>
      <c r="K195" s="172"/>
      <c r="L195" s="172" t="s">
        <v>332</v>
      </c>
      <c r="M195" s="209">
        <f t="shared" si="3"/>
        <v>3</v>
      </c>
      <c r="N195" s="175">
        <v>3</v>
      </c>
      <c r="O195" s="160"/>
      <c r="P195" s="161"/>
      <c r="Q195" s="497"/>
    </row>
    <row r="196" spans="1:17" ht="204.75">
      <c r="A196" s="177">
        <f>MAX(A$1:$A195)+1</f>
        <v>135</v>
      </c>
      <c r="B196" s="185">
        <f>MAX($B$1:B195)+1</f>
        <v>135</v>
      </c>
      <c r="C196" s="170"/>
      <c r="D196" s="200" t="s">
        <v>161</v>
      </c>
      <c r="E196" s="170"/>
      <c r="F196" s="600"/>
      <c r="G196" s="171" t="s">
        <v>3110</v>
      </c>
      <c r="H196" s="171"/>
      <c r="I196" s="172" t="s">
        <v>327</v>
      </c>
      <c r="J196" s="172" t="s">
        <v>327</v>
      </c>
      <c r="K196" s="172"/>
      <c r="L196" s="172" t="s">
        <v>338</v>
      </c>
      <c r="M196" s="209">
        <f t="shared" si="3"/>
        <v>0.4</v>
      </c>
      <c r="N196" s="175">
        <v>0.4</v>
      </c>
      <c r="O196" s="160"/>
      <c r="P196" s="161"/>
      <c r="Q196" s="497"/>
    </row>
    <row r="197" spans="1:17" ht="204.75">
      <c r="A197" s="177">
        <f>MAX(A$1:$A196)+1</f>
        <v>136</v>
      </c>
      <c r="B197" s="185">
        <f>MAX($B$1:B196)+1</f>
        <v>136</v>
      </c>
      <c r="C197" s="170"/>
      <c r="D197" s="200" t="s">
        <v>162</v>
      </c>
      <c r="E197" s="170"/>
      <c r="F197" s="600"/>
      <c r="G197" s="171" t="s">
        <v>3111</v>
      </c>
      <c r="H197" s="171"/>
      <c r="I197" s="172" t="s">
        <v>327</v>
      </c>
      <c r="J197" s="172" t="s">
        <v>327</v>
      </c>
      <c r="K197" s="172"/>
      <c r="L197" s="172" t="s">
        <v>338</v>
      </c>
      <c r="M197" s="209">
        <f t="shared" si="3"/>
        <v>0.4</v>
      </c>
      <c r="N197" s="175">
        <v>0.4</v>
      </c>
      <c r="O197" s="160"/>
      <c r="P197" s="161"/>
      <c r="Q197" s="497"/>
    </row>
    <row r="198" spans="1:17" ht="204.75">
      <c r="A198" s="177">
        <f>MAX(A$1:$A197)+1</f>
        <v>137</v>
      </c>
      <c r="B198" s="185">
        <f>MAX($B$1:B197)+1</f>
        <v>137</v>
      </c>
      <c r="C198" s="170"/>
      <c r="D198" s="200" t="s">
        <v>163</v>
      </c>
      <c r="E198" s="170"/>
      <c r="F198" s="600"/>
      <c r="G198" s="171" t="s">
        <v>3111</v>
      </c>
      <c r="H198" s="171"/>
      <c r="I198" s="172" t="s">
        <v>327</v>
      </c>
      <c r="J198" s="172" t="s">
        <v>327</v>
      </c>
      <c r="K198" s="172"/>
      <c r="L198" s="172" t="s">
        <v>338</v>
      </c>
      <c r="M198" s="209">
        <f t="shared" si="3"/>
        <v>4</v>
      </c>
      <c r="N198" s="175">
        <v>4</v>
      </c>
      <c r="O198" s="160"/>
      <c r="P198" s="161"/>
      <c r="Q198" s="497"/>
    </row>
    <row r="199" spans="1:17" ht="204.75">
      <c r="A199" s="177">
        <f>MAX(A$1:$A198)+1</f>
        <v>138</v>
      </c>
      <c r="B199" s="185">
        <f>MAX($B$1:B198)+1</f>
        <v>138</v>
      </c>
      <c r="C199" s="170"/>
      <c r="D199" s="200" t="s">
        <v>164</v>
      </c>
      <c r="E199" s="170"/>
      <c r="F199" s="600"/>
      <c r="G199" s="171" t="s">
        <v>3110</v>
      </c>
      <c r="H199" s="171"/>
      <c r="I199" s="172" t="s">
        <v>327</v>
      </c>
      <c r="J199" s="172" t="s">
        <v>327</v>
      </c>
      <c r="K199" s="172"/>
      <c r="L199" s="172" t="s">
        <v>338</v>
      </c>
      <c r="M199" s="209">
        <f t="shared" si="3"/>
        <v>2</v>
      </c>
      <c r="N199" s="175">
        <v>2</v>
      </c>
      <c r="O199" s="160"/>
      <c r="P199" s="161"/>
      <c r="Q199" s="497"/>
    </row>
    <row r="200" spans="1:17" ht="204.75">
      <c r="A200" s="177">
        <f>MAX(A$1:$A199)+1</f>
        <v>139</v>
      </c>
      <c r="B200" s="185">
        <f>MAX($B$1:B199)+1</f>
        <v>139</v>
      </c>
      <c r="C200" s="170"/>
      <c r="D200" s="200" t="s">
        <v>165</v>
      </c>
      <c r="E200" s="170"/>
      <c r="F200" s="600"/>
      <c r="G200" s="171" t="s">
        <v>3110</v>
      </c>
      <c r="H200" s="171"/>
      <c r="I200" s="172" t="s">
        <v>327</v>
      </c>
      <c r="J200" s="172" t="s">
        <v>327</v>
      </c>
      <c r="K200" s="172"/>
      <c r="L200" s="172" t="s">
        <v>336</v>
      </c>
      <c r="M200" s="209">
        <f t="shared" si="3"/>
        <v>200</v>
      </c>
      <c r="N200" s="175">
        <v>200</v>
      </c>
      <c r="O200" s="160"/>
      <c r="P200" s="161"/>
      <c r="Q200" s="497"/>
    </row>
    <row r="201" spans="1:17" ht="204.75">
      <c r="A201" s="177">
        <f>MAX(A$1:$A200)+1</f>
        <v>140</v>
      </c>
      <c r="B201" s="185">
        <f>MAX($B$1:B200)+1</f>
        <v>140</v>
      </c>
      <c r="C201" s="170"/>
      <c r="D201" s="200" t="s">
        <v>3591</v>
      </c>
      <c r="E201" s="170"/>
      <c r="F201" s="600"/>
      <c r="G201" s="171" t="s">
        <v>3110</v>
      </c>
      <c r="H201" s="171"/>
      <c r="I201" s="172" t="s">
        <v>327</v>
      </c>
      <c r="J201" s="172" t="s">
        <v>327</v>
      </c>
      <c r="K201" s="172"/>
      <c r="L201" s="172" t="s">
        <v>336</v>
      </c>
      <c r="M201" s="209">
        <f t="shared" si="3"/>
        <v>100</v>
      </c>
      <c r="N201" s="175">
        <v>100</v>
      </c>
      <c r="O201" s="160"/>
      <c r="P201" s="161"/>
      <c r="Q201" s="497"/>
    </row>
    <row r="202" spans="1:17" ht="204.75">
      <c r="A202" s="177">
        <f>MAX(A$1:$A201)+1</f>
        <v>141</v>
      </c>
      <c r="B202" s="185">
        <f>MAX($B$1:B201)+1</f>
        <v>141</v>
      </c>
      <c r="C202" s="170"/>
      <c r="D202" s="200" t="s">
        <v>166</v>
      </c>
      <c r="E202" s="170"/>
      <c r="F202" s="600"/>
      <c r="G202" s="171" t="s">
        <v>3110</v>
      </c>
      <c r="H202" s="171"/>
      <c r="I202" s="172" t="s">
        <v>327</v>
      </c>
      <c r="J202" s="172" t="s">
        <v>327</v>
      </c>
      <c r="K202" s="172"/>
      <c r="L202" s="172" t="s">
        <v>336</v>
      </c>
      <c r="M202" s="209">
        <f t="shared" si="3"/>
        <v>100</v>
      </c>
      <c r="N202" s="175">
        <v>100</v>
      </c>
      <c r="O202" s="160"/>
      <c r="P202" s="161"/>
      <c r="Q202" s="497"/>
    </row>
    <row r="203" spans="1:17" ht="204.75">
      <c r="A203" s="177">
        <f>MAX(A$1:$A202)+1</f>
        <v>142</v>
      </c>
      <c r="B203" s="185">
        <f>MAX($B$1:B202)+1</f>
        <v>142</v>
      </c>
      <c r="C203" s="170"/>
      <c r="D203" s="200" t="s">
        <v>167</v>
      </c>
      <c r="E203" s="170"/>
      <c r="F203" s="600"/>
      <c r="G203" s="171" t="s">
        <v>3110</v>
      </c>
      <c r="H203" s="171"/>
      <c r="I203" s="172" t="s">
        <v>327</v>
      </c>
      <c r="J203" s="172" t="s">
        <v>327</v>
      </c>
      <c r="K203" s="172"/>
      <c r="L203" s="172" t="s">
        <v>336</v>
      </c>
      <c r="M203" s="209">
        <f t="shared" si="3"/>
        <v>200</v>
      </c>
      <c r="N203" s="175">
        <v>200</v>
      </c>
      <c r="O203" s="160"/>
      <c r="P203" s="161"/>
      <c r="Q203" s="497"/>
    </row>
    <row r="204" spans="1:17">
      <c r="A204" s="177"/>
      <c r="B204" s="178"/>
      <c r="C204" s="596" t="s">
        <v>168</v>
      </c>
      <c r="D204" s="596"/>
      <c r="E204" s="596"/>
      <c r="F204" s="596"/>
      <c r="G204" s="179" t="s">
        <v>3050</v>
      </c>
      <c r="H204" s="179"/>
      <c r="I204" s="186"/>
      <c r="J204" s="186"/>
      <c r="K204" s="186"/>
      <c r="L204" s="186"/>
      <c r="M204" s="174"/>
      <c r="N204" s="175"/>
      <c r="O204" s="160"/>
      <c r="P204" s="161"/>
      <c r="Q204" s="497"/>
    </row>
    <row r="205" spans="1:17" s="187" customFormat="1">
      <c r="A205" s="177"/>
      <c r="B205" s="178"/>
      <c r="C205" s="598" t="s">
        <v>1710</v>
      </c>
      <c r="D205" s="598"/>
      <c r="E205" s="598"/>
      <c r="F205" s="598"/>
      <c r="G205" s="208" t="s">
        <v>3050</v>
      </c>
      <c r="H205" s="208"/>
      <c r="I205" s="172"/>
      <c r="J205" s="172"/>
      <c r="K205" s="172"/>
      <c r="L205" s="172"/>
      <c r="M205" s="174"/>
      <c r="N205" s="175"/>
      <c r="O205" s="160"/>
      <c r="P205" s="161"/>
      <c r="Q205" s="497"/>
    </row>
    <row r="206" spans="1:17" s="187" customFormat="1">
      <c r="A206" s="177"/>
      <c r="B206" s="178"/>
      <c r="C206" s="596" t="s">
        <v>173</v>
      </c>
      <c r="D206" s="596"/>
      <c r="E206" s="596"/>
      <c r="F206" s="596"/>
      <c r="G206" s="179" t="s">
        <v>3050</v>
      </c>
      <c r="H206" s="179"/>
      <c r="I206" s="172"/>
      <c r="J206" s="172"/>
      <c r="K206" s="172"/>
      <c r="L206" s="172"/>
      <c r="M206" s="174"/>
      <c r="N206" s="175"/>
      <c r="O206" s="160"/>
      <c r="P206" s="161"/>
      <c r="Q206" s="497"/>
    </row>
    <row r="207" spans="1:17" s="187" customFormat="1" ht="78.75">
      <c r="A207" s="177">
        <f>MAX(A$1:$A206)+1</f>
        <v>143</v>
      </c>
      <c r="B207" s="185">
        <f>MAX($B$1:B206)+1</f>
        <v>143</v>
      </c>
      <c r="C207" s="210" t="s">
        <v>1954</v>
      </c>
      <c r="D207" s="163" t="s">
        <v>1955</v>
      </c>
      <c r="E207" s="170" t="s">
        <v>1956</v>
      </c>
      <c r="F207" s="170" t="s">
        <v>1957</v>
      </c>
      <c r="G207" s="170" t="s">
        <v>3112</v>
      </c>
      <c r="H207" s="170"/>
      <c r="I207" s="172" t="s">
        <v>327</v>
      </c>
      <c r="J207" s="172"/>
      <c r="K207" s="172"/>
      <c r="L207" s="172" t="s">
        <v>331</v>
      </c>
      <c r="M207" s="174">
        <f>SUM(N207:Q207)</f>
        <v>53</v>
      </c>
      <c r="N207" s="175">
        <v>1</v>
      </c>
      <c r="O207" s="160">
        <v>40</v>
      </c>
      <c r="P207" s="161">
        <v>4</v>
      </c>
      <c r="Q207" s="497">
        <v>8</v>
      </c>
    </row>
    <row r="208" spans="1:17" s="187" customFormat="1">
      <c r="A208" s="177"/>
      <c r="B208" s="178"/>
      <c r="C208" s="598" t="s">
        <v>171</v>
      </c>
      <c r="D208" s="598"/>
      <c r="E208" s="598"/>
      <c r="F208" s="598"/>
      <c r="G208" s="208" t="s">
        <v>3050</v>
      </c>
      <c r="H208" s="208"/>
      <c r="I208" s="172"/>
      <c r="J208" s="172"/>
      <c r="K208" s="172"/>
      <c r="L208" s="172"/>
      <c r="M208" s="174"/>
      <c r="N208" s="175"/>
      <c r="O208" s="160"/>
      <c r="P208" s="161"/>
      <c r="Q208" s="497"/>
    </row>
    <row r="209" spans="1:17" s="187" customFormat="1">
      <c r="A209" s="177"/>
      <c r="B209" s="178"/>
      <c r="C209" s="599" t="s">
        <v>1958</v>
      </c>
      <c r="D209" s="599"/>
      <c r="E209" s="599"/>
      <c r="F209" s="599"/>
      <c r="G209" s="211" t="s">
        <v>3050</v>
      </c>
      <c r="H209" s="211"/>
      <c r="I209" s="172"/>
      <c r="J209" s="172"/>
      <c r="K209" s="172"/>
      <c r="L209" s="172"/>
      <c r="M209" s="174"/>
      <c r="N209" s="175"/>
      <c r="O209" s="160"/>
      <c r="P209" s="161"/>
      <c r="Q209" s="497"/>
    </row>
    <row r="210" spans="1:17" s="187" customFormat="1" ht="110.25">
      <c r="A210" s="177">
        <f>MAX(A$1:$A209)+1</f>
        <v>144</v>
      </c>
      <c r="B210" s="185">
        <f>MAX($B$1:B209)+1</f>
        <v>144</v>
      </c>
      <c r="C210" s="170"/>
      <c r="D210" s="163" t="s">
        <v>1959</v>
      </c>
      <c r="E210" s="170" t="s">
        <v>1960</v>
      </c>
      <c r="F210" s="170" t="s">
        <v>1961</v>
      </c>
      <c r="G210" s="170" t="s">
        <v>3113</v>
      </c>
      <c r="H210" s="170"/>
      <c r="I210" s="172" t="s">
        <v>327</v>
      </c>
      <c r="J210" s="172" t="s">
        <v>327</v>
      </c>
      <c r="K210" s="172"/>
      <c r="L210" s="172" t="s">
        <v>331</v>
      </c>
      <c r="M210" s="174">
        <f>SUM(N210:Q210)</f>
        <v>52</v>
      </c>
      <c r="N210" s="175">
        <v>1</v>
      </c>
      <c r="O210" s="160">
        <v>39</v>
      </c>
      <c r="P210" s="161">
        <v>4</v>
      </c>
      <c r="Q210" s="497">
        <v>8</v>
      </c>
    </row>
    <row r="211" spans="1:17" s="187" customFormat="1" ht="141.75">
      <c r="A211" s="177">
        <f>MAX(A$1:$A210)+1</f>
        <v>145</v>
      </c>
      <c r="B211" s="185">
        <f>MAX($B$1:B210)+1</f>
        <v>145</v>
      </c>
      <c r="C211" s="170"/>
      <c r="D211" s="163" t="s">
        <v>1962</v>
      </c>
      <c r="E211" s="170" t="s">
        <v>1963</v>
      </c>
      <c r="F211" s="170" t="s">
        <v>1964</v>
      </c>
      <c r="G211" s="170" t="s">
        <v>3114</v>
      </c>
      <c r="H211" s="170"/>
      <c r="I211" s="172" t="s">
        <v>327</v>
      </c>
      <c r="J211" s="172" t="s">
        <v>327</v>
      </c>
      <c r="K211" s="172"/>
      <c r="L211" s="172" t="s">
        <v>331</v>
      </c>
      <c r="M211" s="174">
        <f>SUM(N211:Q211)</f>
        <v>53</v>
      </c>
      <c r="N211" s="175">
        <v>1</v>
      </c>
      <c r="O211" s="160">
        <v>40</v>
      </c>
      <c r="P211" s="161">
        <v>4</v>
      </c>
      <c r="Q211" s="497">
        <v>8</v>
      </c>
    </row>
    <row r="212" spans="1:17" s="187" customFormat="1" ht="157.5">
      <c r="A212" s="177">
        <f>MAX(A$1:$A211)+1</f>
        <v>146</v>
      </c>
      <c r="B212" s="185">
        <f>MAX($B$1:B211)+1</f>
        <v>146</v>
      </c>
      <c r="C212" s="170"/>
      <c r="D212" s="163" t="s">
        <v>1965</v>
      </c>
      <c r="E212" s="170" t="s">
        <v>1966</v>
      </c>
      <c r="F212" s="170" t="s">
        <v>1967</v>
      </c>
      <c r="G212" s="170" t="s">
        <v>3115</v>
      </c>
      <c r="H212" s="170"/>
      <c r="I212" s="172" t="s">
        <v>327</v>
      </c>
      <c r="J212" s="172" t="s">
        <v>327</v>
      </c>
      <c r="K212" s="172"/>
      <c r="L212" s="172" t="s">
        <v>331</v>
      </c>
      <c r="M212" s="174">
        <f>SUM(N212:Q212)</f>
        <v>53</v>
      </c>
      <c r="N212" s="175">
        <v>1</v>
      </c>
      <c r="O212" s="160">
        <v>40</v>
      </c>
      <c r="P212" s="161">
        <v>4</v>
      </c>
      <c r="Q212" s="497">
        <v>8</v>
      </c>
    </row>
    <row r="213" spans="1:17" s="187" customFormat="1">
      <c r="A213" s="177"/>
      <c r="B213" s="178"/>
      <c r="C213" s="599" t="s">
        <v>1968</v>
      </c>
      <c r="D213" s="599"/>
      <c r="E213" s="599"/>
      <c r="F213" s="599"/>
      <c r="G213" s="211" t="s">
        <v>3050</v>
      </c>
      <c r="H213" s="211"/>
      <c r="I213" s="172"/>
      <c r="J213" s="172"/>
      <c r="K213" s="172"/>
      <c r="L213" s="172"/>
      <c r="M213" s="174"/>
      <c r="N213" s="175"/>
      <c r="O213" s="160"/>
      <c r="P213" s="161"/>
      <c r="Q213" s="497"/>
    </row>
    <row r="214" spans="1:17" s="187" customFormat="1" ht="126">
      <c r="A214" s="177">
        <f>MAX(A$1:$A213)+1</f>
        <v>147</v>
      </c>
      <c r="B214" s="185">
        <f>MAX($B$1:B213)+1</f>
        <v>147</v>
      </c>
      <c r="C214" s="170"/>
      <c r="D214" s="163" t="s">
        <v>1969</v>
      </c>
      <c r="E214" s="170" t="s">
        <v>1970</v>
      </c>
      <c r="F214" s="170" t="s">
        <v>1971</v>
      </c>
      <c r="G214" s="170" t="s">
        <v>3116</v>
      </c>
      <c r="H214" s="170"/>
      <c r="I214" s="172" t="s">
        <v>327</v>
      </c>
      <c r="J214" s="172" t="s">
        <v>327</v>
      </c>
      <c r="K214" s="172"/>
      <c r="L214" s="172" t="s">
        <v>331</v>
      </c>
      <c r="M214" s="174">
        <f>SUM(N214:Q214)</f>
        <v>52</v>
      </c>
      <c r="N214" s="175">
        <v>1</v>
      </c>
      <c r="O214" s="160">
        <v>39</v>
      </c>
      <c r="P214" s="161">
        <v>4</v>
      </c>
      <c r="Q214" s="497">
        <v>8</v>
      </c>
    </row>
    <row r="215" spans="1:17" s="187" customFormat="1" ht="157.5">
      <c r="A215" s="177">
        <f>MAX(A$1:$A214)+1</f>
        <v>148</v>
      </c>
      <c r="B215" s="185">
        <f>MAX($B$1:B214)+1</f>
        <v>148</v>
      </c>
      <c r="C215" s="170"/>
      <c r="D215" s="163" t="s">
        <v>1669</v>
      </c>
      <c r="E215" s="170" t="s">
        <v>1972</v>
      </c>
      <c r="F215" s="170" t="s">
        <v>1973</v>
      </c>
      <c r="G215" s="170" t="s">
        <v>3117</v>
      </c>
      <c r="H215" s="170"/>
      <c r="I215" s="172" t="s">
        <v>327</v>
      </c>
      <c r="J215" s="172" t="s">
        <v>327</v>
      </c>
      <c r="K215" s="172"/>
      <c r="L215" s="172" t="s">
        <v>331</v>
      </c>
      <c r="M215" s="174">
        <f>SUM(N215:Q215)</f>
        <v>52</v>
      </c>
      <c r="N215" s="175">
        <v>1</v>
      </c>
      <c r="O215" s="160">
        <v>39</v>
      </c>
      <c r="P215" s="161">
        <v>4</v>
      </c>
      <c r="Q215" s="497">
        <v>8</v>
      </c>
    </row>
    <row r="216" spans="1:17">
      <c r="A216" s="177"/>
      <c r="B216" s="178"/>
      <c r="C216" s="596" t="s">
        <v>3592</v>
      </c>
      <c r="D216" s="596"/>
      <c r="E216" s="596"/>
      <c r="F216" s="596"/>
      <c r="G216" s="179" t="s">
        <v>3050</v>
      </c>
      <c r="H216" s="179"/>
      <c r="I216" s="186"/>
      <c r="J216" s="186"/>
      <c r="K216" s="186"/>
      <c r="L216" s="186"/>
      <c r="M216" s="174"/>
      <c r="N216" s="175"/>
      <c r="O216" s="160"/>
      <c r="P216" s="161"/>
      <c r="Q216" s="497"/>
    </row>
    <row r="217" spans="1:17">
      <c r="A217" s="177"/>
      <c r="B217" s="178"/>
      <c r="C217" s="596" t="s">
        <v>79</v>
      </c>
      <c r="D217" s="596"/>
      <c r="E217" s="596"/>
      <c r="F217" s="596"/>
      <c r="G217" s="179" t="s">
        <v>3050</v>
      </c>
      <c r="H217" s="179"/>
      <c r="I217" s="186"/>
      <c r="J217" s="186"/>
      <c r="K217" s="186"/>
      <c r="L217" s="186"/>
      <c r="M217" s="174"/>
      <c r="N217" s="175"/>
      <c r="O217" s="160"/>
      <c r="P217" s="161"/>
      <c r="Q217" s="497"/>
    </row>
    <row r="218" spans="1:17">
      <c r="A218" s="177"/>
      <c r="B218" s="178"/>
      <c r="C218" s="596" t="s">
        <v>169</v>
      </c>
      <c r="D218" s="596"/>
      <c r="E218" s="596"/>
      <c r="F218" s="596"/>
      <c r="G218" s="179" t="s">
        <v>3050</v>
      </c>
      <c r="H218" s="179"/>
      <c r="I218" s="186"/>
      <c r="J218" s="186"/>
      <c r="K218" s="186"/>
      <c r="L218" s="186"/>
      <c r="M218" s="174"/>
      <c r="N218" s="175"/>
      <c r="O218" s="160"/>
      <c r="P218" s="161"/>
      <c r="Q218" s="497"/>
    </row>
    <row r="219" spans="1:17">
      <c r="A219" s="177"/>
      <c r="B219" s="178"/>
      <c r="C219" s="596" t="s">
        <v>170</v>
      </c>
      <c r="D219" s="596"/>
      <c r="E219" s="596"/>
      <c r="F219" s="596"/>
      <c r="G219" s="179" t="s">
        <v>3050</v>
      </c>
      <c r="H219" s="179"/>
      <c r="I219" s="186"/>
      <c r="J219" s="186"/>
      <c r="K219" s="186"/>
      <c r="L219" s="186"/>
      <c r="M219" s="174"/>
      <c r="N219" s="175"/>
      <c r="O219" s="160"/>
      <c r="P219" s="161"/>
      <c r="Q219" s="497"/>
    </row>
    <row r="220" spans="1:17" ht="141.75">
      <c r="A220" s="177">
        <f>MAX(A$1:$A219)+1</f>
        <v>149</v>
      </c>
      <c r="B220" s="185">
        <f>MAX($B$1:B219)+1</f>
        <v>149</v>
      </c>
      <c r="C220" s="170"/>
      <c r="D220" s="163" t="s">
        <v>181</v>
      </c>
      <c r="E220" s="170" t="s">
        <v>1974</v>
      </c>
      <c r="F220" s="170" t="s">
        <v>1975</v>
      </c>
      <c r="G220" s="170" t="s">
        <v>3118</v>
      </c>
      <c r="H220" s="170"/>
      <c r="I220" s="172" t="s">
        <v>327</v>
      </c>
      <c r="J220" s="172" t="s">
        <v>327</v>
      </c>
      <c r="K220" s="172"/>
      <c r="L220" s="172" t="s">
        <v>329</v>
      </c>
      <c r="M220" s="174">
        <f>SUM(N220:Q220)</f>
        <v>7</v>
      </c>
      <c r="N220" s="175">
        <v>7</v>
      </c>
      <c r="O220" s="160"/>
      <c r="P220" s="161"/>
      <c r="Q220" s="497"/>
    </row>
    <row r="221" spans="1:17">
      <c r="A221" s="177"/>
      <c r="B221" s="178"/>
      <c r="C221" s="596" t="s">
        <v>182</v>
      </c>
      <c r="D221" s="596"/>
      <c r="E221" s="596"/>
      <c r="F221" s="596"/>
      <c r="G221" s="179" t="s">
        <v>3050</v>
      </c>
      <c r="H221" s="179"/>
      <c r="I221" s="186"/>
      <c r="J221" s="186"/>
      <c r="K221" s="186"/>
      <c r="L221" s="186"/>
      <c r="M221" s="174"/>
      <c r="N221" s="175"/>
      <c r="O221" s="160"/>
      <c r="P221" s="161"/>
      <c r="Q221" s="497"/>
    </row>
    <row r="222" spans="1:17" ht="110.25">
      <c r="A222" s="177">
        <f>MAX(A$1:$A221)+1</f>
        <v>150</v>
      </c>
      <c r="B222" s="185">
        <f>MAX($B$1:B221)+1</f>
        <v>150</v>
      </c>
      <c r="C222" s="170"/>
      <c r="D222" s="163" t="s">
        <v>183</v>
      </c>
      <c r="E222" s="170" t="s">
        <v>1976</v>
      </c>
      <c r="F222" s="170" t="s">
        <v>1977</v>
      </c>
      <c r="G222" s="171" t="s">
        <v>3119</v>
      </c>
      <c r="H222" s="170"/>
      <c r="I222" s="172" t="s">
        <v>327</v>
      </c>
      <c r="J222" s="172" t="s">
        <v>327</v>
      </c>
      <c r="K222" s="172"/>
      <c r="L222" s="172" t="s">
        <v>329</v>
      </c>
      <c r="M222" s="174">
        <f>SUM(N222:Q222)</f>
        <v>7</v>
      </c>
      <c r="N222" s="175">
        <v>7</v>
      </c>
      <c r="O222" s="160"/>
      <c r="P222" s="161"/>
      <c r="Q222" s="497"/>
    </row>
    <row r="223" spans="1:17" ht="78.75">
      <c r="A223" s="177">
        <f>MAX(A$1:$A222)+1</f>
        <v>151</v>
      </c>
      <c r="B223" s="185">
        <f>MAX($B$1:B222)+1</f>
        <v>151</v>
      </c>
      <c r="C223" s="170"/>
      <c r="D223" s="163" t="s">
        <v>184</v>
      </c>
      <c r="E223" s="170" t="s">
        <v>1978</v>
      </c>
      <c r="F223" s="170" t="s">
        <v>1979</v>
      </c>
      <c r="G223" s="171" t="s">
        <v>3120</v>
      </c>
      <c r="H223" s="170"/>
      <c r="I223" s="172" t="s">
        <v>327</v>
      </c>
      <c r="J223" s="172" t="s">
        <v>327</v>
      </c>
      <c r="K223" s="172"/>
      <c r="L223" s="172" t="s">
        <v>329</v>
      </c>
      <c r="M223" s="174">
        <f>SUM(N223:Q223)</f>
        <v>7</v>
      </c>
      <c r="N223" s="175">
        <v>7</v>
      </c>
      <c r="O223" s="160"/>
      <c r="P223" s="161"/>
      <c r="Q223" s="497"/>
    </row>
    <row r="224" spans="1:17">
      <c r="A224" s="177"/>
      <c r="B224" s="178"/>
      <c r="C224" s="596" t="s">
        <v>185</v>
      </c>
      <c r="D224" s="596"/>
      <c r="E224" s="596"/>
      <c r="F224" s="596"/>
      <c r="G224" s="179" t="s">
        <v>3050</v>
      </c>
      <c r="H224" s="179"/>
      <c r="I224" s="186"/>
      <c r="J224" s="186"/>
      <c r="K224" s="186"/>
      <c r="L224" s="186"/>
      <c r="M224" s="174"/>
      <c r="N224" s="175"/>
      <c r="O224" s="160"/>
      <c r="P224" s="161"/>
      <c r="Q224" s="497"/>
    </row>
    <row r="225" spans="1:17" ht="94.5">
      <c r="A225" s="177">
        <f>MAX(A$1:$A224)+1</f>
        <v>152</v>
      </c>
      <c r="B225" s="185">
        <f>MAX($B$1:B224)+1</f>
        <v>152</v>
      </c>
      <c r="C225" s="170"/>
      <c r="D225" s="163" t="s">
        <v>186</v>
      </c>
      <c r="E225" s="212" t="s">
        <v>2888</v>
      </c>
      <c r="F225" s="170" t="s">
        <v>1980</v>
      </c>
      <c r="G225" s="170" t="s">
        <v>3121</v>
      </c>
      <c r="H225" s="170"/>
      <c r="I225" s="172" t="s">
        <v>327</v>
      </c>
      <c r="J225" s="172" t="s">
        <v>327</v>
      </c>
      <c r="K225" s="172"/>
      <c r="L225" s="172" t="s">
        <v>329</v>
      </c>
      <c r="M225" s="174">
        <f>SUM(N225:Q225)</f>
        <v>7</v>
      </c>
      <c r="N225" s="175">
        <v>7</v>
      </c>
      <c r="O225" s="160"/>
      <c r="P225" s="161"/>
      <c r="Q225" s="497"/>
    </row>
    <row r="226" spans="1:17">
      <c r="A226" s="177"/>
      <c r="B226" s="178"/>
      <c r="C226" s="596" t="s">
        <v>187</v>
      </c>
      <c r="D226" s="596"/>
      <c r="E226" s="596"/>
      <c r="F226" s="596"/>
      <c r="G226" s="179" t="s">
        <v>3050</v>
      </c>
      <c r="H226" s="179"/>
      <c r="I226" s="186"/>
      <c r="J226" s="186"/>
      <c r="K226" s="186"/>
      <c r="L226" s="186"/>
      <c r="M226" s="174"/>
      <c r="N226" s="175"/>
      <c r="O226" s="160"/>
      <c r="P226" s="161"/>
      <c r="Q226" s="497"/>
    </row>
    <row r="227" spans="1:17" ht="252">
      <c r="A227" s="177">
        <f>MAX(A$1:$A226)+1</f>
        <v>153</v>
      </c>
      <c r="B227" s="185">
        <f>MAX($B$1:B226)+1</f>
        <v>153</v>
      </c>
      <c r="C227" s="170"/>
      <c r="D227" s="163" t="s">
        <v>188</v>
      </c>
      <c r="E227" s="212" t="s">
        <v>2889</v>
      </c>
      <c r="F227" s="171" t="s">
        <v>1981</v>
      </c>
      <c r="G227" s="171" t="s">
        <v>3122</v>
      </c>
      <c r="H227" s="171"/>
      <c r="I227" s="172" t="s">
        <v>327</v>
      </c>
      <c r="J227" s="172" t="s">
        <v>327</v>
      </c>
      <c r="K227" s="172"/>
      <c r="L227" s="172" t="s">
        <v>329</v>
      </c>
      <c r="M227" s="174">
        <f>SUM(N227:Q227)</f>
        <v>7</v>
      </c>
      <c r="N227" s="175">
        <v>7</v>
      </c>
      <c r="O227" s="160"/>
      <c r="P227" s="161"/>
      <c r="Q227" s="497"/>
    </row>
    <row r="228" spans="1:17">
      <c r="A228" s="177"/>
      <c r="B228" s="178"/>
      <c r="C228" s="596" t="s">
        <v>171</v>
      </c>
      <c r="D228" s="596"/>
      <c r="E228" s="596"/>
      <c r="F228" s="596"/>
      <c r="G228" s="179" t="s">
        <v>3050</v>
      </c>
      <c r="H228" s="179"/>
      <c r="I228" s="186"/>
      <c r="J228" s="186"/>
      <c r="K228" s="186"/>
      <c r="L228" s="186"/>
      <c r="M228" s="174"/>
      <c r="N228" s="175"/>
      <c r="O228" s="160"/>
      <c r="P228" s="161"/>
      <c r="Q228" s="497"/>
    </row>
    <row r="229" spans="1:17">
      <c r="A229" s="177"/>
      <c r="B229" s="178"/>
      <c r="C229" s="601" t="s">
        <v>172</v>
      </c>
      <c r="D229" s="601"/>
      <c r="E229" s="601"/>
      <c r="F229" s="601"/>
      <c r="G229" s="179" t="s">
        <v>3050</v>
      </c>
      <c r="H229" s="179"/>
      <c r="I229" s="186"/>
      <c r="J229" s="186"/>
      <c r="K229" s="186"/>
      <c r="L229" s="186"/>
      <c r="M229" s="174"/>
      <c r="N229" s="175"/>
      <c r="O229" s="160"/>
      <c r="P229" s="161"/>
      <c r="Q229" s="497"/>
    </row>
    <row r="230" spans="1:17" ht="409.5">
      <c r="A230" s="177">
        <f>MAX(A$1:$A229)+1</f>
        <v>154</v>
      </c>
      <c r="B230" s="185">
        <f>MAX($B$1:B229)+1</f>
        <v>154</v>
      </c>
      <c r="C230" s="170"/>
      <c r="D230" s="163" t="s">
        <v>189</v>
      </c>
      <c r="E230" s="212" t="s">
        <v>2890</v>
      </c>
      <c r="F230" s="171" t="s">
        <v>1982</v>
      </c>
      <c r="G230" s="171" t="s">
        <v>3123</v>
      </c>
      <c r="H230" s="171"/>
      <c r="I230" s="172" t="s">
        <v>327</v>
      </c>
      <c r="J230" s="172" t="s">
        <v>327</v>
      </c>
      <c r="K230" s="172"/>
      <c r="L230" s="172" t="s">
        <v>329</v>
      </c>
      <c r="M230" s="174">
        <f t="shared" ref="M230:M235" si="4">SUM(N230:Q230)</f>
        <v>7</v>
      </c>
      <c r="N230" s="175">
        <v>7</v>
      </c>
      <c r="O230" s="160"/>
      <c r="P230" s="161"/>
      <c r="Q230" s="497"/>
    </row>
    <row r="231" spans="1:17" ht="189">
      <c r="A231" s="177">
        <f>MAX(A$1:$A230)+1</f>
        <v>155</v>
      </c>
      <c r="B231" s="185">
        <f>MAX($B$1:B230)+1</f>
        <v>155</v>
      </c>
      <c r="C231" s="170"/>
      <c r="D231" s="163" t="s">
        <v>190</v>
      </c>
      <c r="E231" s="212" t="s">
        <v>2891</v>
      </c>
      <c r="F231" s="170" t="s">
        <v>1983</v>
      </c>
      <c r="G231" s="170" t="s">
        <v>3124</v>
      </c>
      <c r="H231" s="170"/>
      <c r="I231" s="172" t="s">
        <v>327</v>
      </c>
      <c r="J231" s="172" t="s">
        <v>327</v>
      </c>
      <c r="K231" s="172"/>
      <c r="L231" s="172" t="s">
        <v>329</v>
      </c>
      <c r="M231" s="174">
        <f t="shared" si="4"/>
        <v>7</v>
      </c>
      <c r="N231" s="175">
        <v>7</v>
      </c>
      <c r="O231" s="160"/>
      <c r="P231" s="161"/>
      <c r="Q231" s="497"/>
    </row>
    <row r="232" spans="1:17" ht="126">
      <c r="A232" s="177">
        <f>MAX(A$1:$A231)+1</f>
        <v>156</v>
      </c>
      <c r="B232" s="185">
        <f>MAX($B$1:B231)+1</f>
        <v>156</v>
      </c>
      <c r="C232" s="170"/>
      <c r="D232" s="163" t="s">
        <v>191</v>
      </c>
      <c r="E232" s="212" t="s">
        <v>2892</v>
      </c>
      <c r="F232" s="170" t="s">
        <v>1984</v>
      </c>
      <c r="G232" s="170" t="s">
        <v>3125</v>
      </c>
      <c r="H232" s="170"/>
      <c r="I232" s="172" t="s">
        <v>327</v>
      </c>
      <c r="J232" s="172" t="s">
        <v>327</v>
      </c>
      <c r="K232" s="172"/>
      <c r="L232" s="172" t="s">
        <v>329</v>
      </c>
      <c r="M232" s="174">
        <f t="shared" si="4"/>
        <v>7</v>
      </c>
      <c r="N232" s="175">
        <v>7</v>
      </c>
      <c r="O232" s="160"/>
      <c r="P232" s="161"/>
      <c r="Q232" s="497"/>
    </row>
    <row r="233" spans="1:17" ht="126">
      <c r="A233" s="177">
        <f>MAX(A$1:$A232)+1</f>
        <v>157</v>
      </c>
      <c r="B233" s="185">
        <f>MAX($B$1:B232)+1</f>
        <v>157</v>
      </c>
      <c r="C233" s="170"/>
      <c r="D233" s="163" t="s">
        <v>192</v>
      </c>
      <c r="E233" s="212" t="s">
        <v>2893</v>
      </c>
      <c r="F233" s="170" t="s">
        <v>1985</v>
      </c>
      <c r="G233" s="170" t="s">
        <v>3126</v>
      </c>
      <c r="H233" s="170"/>
      <c r="I233" s="172" t="s">
        <v>327</v>
      </c>
      <c r="J233" s="172" t="s">
        <v>327</v>
      </c>
      <c r="K233" s="172"/>
      <c r="L233" s="172" t="s">
        <v>329</v>
      </c>
      <c r="M233" s="174">
        <f t="shared" si="4"/>
        <v>7</v>
      </c>
      <c r="N233" s="175">
        <v>7</v>
      </c>
      <c r="O233" s="160"/>
      <c r="P233" s="161"/>
      <c r="Q233" s="497"/>
    </row>
    <row r="234" spans="1:17" ht="47.25">
      <c r="A234" s="177">
        <f>MAX(A$1:$A233)+1</f>
        <v>158</v>
      </c>
      <c r="B234" s="185">
        <f>MAX($B$1:B233)+1</f>
        <v>158</v>
      </c>
      <c r="C234" s="170"/>
      <c r="D234" s="163" t="s">
        <v>193</v>
      </c>
      <c r="E234" s="212" t="s">
        <v>2894</v>
      </c>
      <c r="F234" s="170" t="s">
        <v>1986</v>
      </c>
      <c r="G234" s="170" t="s">
        <v>3127</v>
      </c>
      <c r="H234" s="170"/>
      <c r="I234" s="172" t="s">
        <v>327</v>
      </c>
      <c r="J234" s="172" t="s">
        <v>327</v>
      </c>
      <c r="K234" s="172"/>
      <c r="L234" s="172" t="s">
        <v>329</v>
      </c>
      <c r="M234" s="174">
        <f t="shared" si="4"/>
        <v>7</v>
      </c>
      <c r="N234" s="175">
        <v>7</v>
      </c>
      <c r="O234" s="160"/>
      <c r="P234" s="161"/>
      <c r="Q234" s="497"/>
    </row>
    <row r="235" spans="1:17" ht="409.5">
      <c r="A235" s="177">
        <f>MAX(A$1:$A234)+1</f>
        <v>159</v>
      </c>
      <c r="B235" s="185">
        <f>MAX($B$1:B234)+1</f>
        <v>159</v>
      </c>
      <c r="C235" s="170"/>
      <c r="D235" s="163" t="s">
        <v>194</v>
      </c>
      <c r="E235" s="212" t="s">
        <v>2895</v>
      </c>
      <c r="F235" s="170" t="s">
        <v>1987</v>
      </c>
      <c r="G235" s="170" t="s">
        <v>3128</v>
      </c>
      <c r="H235" s="170"/>
      <c r="I235" s="172" t="s">
        <v>327</v>
      </c>
      <c r="J235" s="172" t="s">
        <v>327</v>
      </c>
      <c r="K235" s="172"/>
      <c r="L235" s="172" t="s">
        <v>329</v>
      </c>
      <c r="M235" s="174">
        <f t="shared" si="4"/>
        <v>7</v>
      </c>
      <c r="N235" s="175">
        <v>7</v>
      </c>
      <c r="O235" s="160"/>
      <c r="P235" s="161"/>
      <c r="Q235" s="497"/>
    </row>
    <row r="236" spans="1:17">
      <c r="A236" s="177"/>
      <c r="B236" s="178"/>
      <c r="C236" s="596" t="s">
        <v>80</v>
      </c>
      <c r="D236" s="596"/>
      <c r="E236" s="596"/>
      <c r="F236" s="596"/>
      <c r="G236" s="179" t="s">
        <v>3050</v>
      </c>
      <c r="H236" s="179"/>
      <c r="I236" s="186"/>
      <c r="J236" s="186"/>
      <c r="K236" s="186"/>
      <c r="L236" s="186"/>
      <c r="M236" s="174"/>
      <c r="N236" s="175"/>
      <c r="O236" s="160"/>
      <c r="P236" s="161"/>
      <c r="Q236" s="497"/>
    </row>
    <row r="237" spans="1:17">
      <c r="A237" s="177"/>
      <c r="B237" s="178"/>
      <c r="C237" s="596" t="s">
        <v>195</v>
      </c>
      <c r="D237" s="596"/>
      <c r="E237" s="596"/>
      <c r="F237" s="596"/>
      <c r="G237" s="179" t="s">
        <v>3050</v>
      </c>
      <c r="H237" s="179"/>
      <c r="I237" s="186"/>
      <c r="J237" s="186"/>
      <c r="K237" s="186"/>
      <c r="L237" s="186"/>
      <c r="M237" s="174"/>
      <c r="N237" s="175"/>
      <c r="O237" s="160"/>
      <c r="P237" s="161"/>
      <c r="Q237" s="497"/>
    </row>
    <row r="238" spans="1:17">
      <c r="A238" s="177"/>
      <c r="B238" s="178"/>
      <c r="C238" s="601" t="s">
        <v>199</v>
      </c>
      <c r="D238" s="601"/>
      <c r="E238" s="601"/>
      <c r="F238" s="601"/>
      <c r="G238" s="210" t="s">
        <v>3050</v>
      </c>
      <c r="H238" s="210"/>
      <c r="I238" s="186"/>
      <c r="J238" s="186"/>
      <c r="K238" s="186"/>
      <c r="L238" s="186"/>
      <c r="M238" s="174"/>
      <c r="N238" s="175"/>
      <c r="O238" s="160"/>
      <c r="P238" s="161"/>
      <c r="Q238" s="497"/>
    </row>
    <row r="239" spans="1:17" ht="110.25">
      <c r="A239" s="177">
        <f>MAX(A$1:$A238)+1</f>
        <v>160</v>
      </c>
      <c r="B239" s="185">
        <f>MAX($B$1:B238)+1</f>
        <v>160</v>
      </c>
      <c r="C239" s="170"/>
      <c r="D239" s="163" t="s">
        <v>200</v>
      </c>
      <c r="E239" s="170" t="s">
        <v>1988</v>
      </c>
      <c r="F239" s="170" t="s">
        <v>1989</v>
      </c>
      <c r="G239" s="170" t="s">
        <v>3129</v>
      </c>
      <c r="H239" s="170"/>
      <c r="I239" s="172" t="s">
        <v>327</v>
      </c>
      <c r="J239" s="172" t="s">
        <v>327</v>
      </c>
      <c r="K239" s="172"/>
      <c r="L239" s="172" t="s">
        <v>329</v>
      </c>
      <c r="M239" s="174">
        <f>SUM(N239:Q239)</f>
        <v>7</v>
      </c>
      <c r="N239" s="175">
        <v>7</v>
      </c>
      <c r="O239" s="160"/>
      <c r="P239" s="161"/>
      <c r="Q239" s="497"/>
    </row>
    <row r="240" spans="1:17" s="221" customFormat="1" ht="110.25">
      <c r="A240" s="213">
        <f>MAX(A$1:$A239)+1</f>
        <v>161</v>
      </c>
      <c r="B240" s="185">
        <f>MAX($B$1:B239)+1</f>
        <v>161</v>
      </c>
      <c r="C240" s="214"/>
      <c r="D240" s="164" t="s">
        <v>201</v>
      </c>
      <c r="E240" s="214" t="s">
        <v>1990</v>
      </c>
      <c r="F240" s="214" t="s">
        <v>1991</v>
      </c>
      <c r="G240" s="215" t="s">
        <v>3130</v>
      </c>
      <c r="H240" s="214"/>
      <c r="I240" s="216" t="s">
        <v>327</v>
      </c>
      <c r="J240" s="216" t="s">
        <v>327</v>
      </c>
      <c r="K240" s="216"/>
      <c r="L240" s="216" t="s">
        <v>329</v>
      </c>
      <c r="M240" s="217">
        <f>SUM(N240:Q240)</f>
        <v>7</v>
      </c>
      <c r="N240" s="218">
        <v>7</v>
      </c>
      <c r="O240" s="219"/>
      <c r="P240" s="220"/>
      <c r="Q240" s="500"/>
    </row>
    <row r="241" spans="1:17" ht="78.75">
      <c r="A241" s="177">
        <f>MAX(A$1:$A240)+1</f>
        <v>162</v>
      </c>
      <c r="B241" s="185">
        <f>MAX($B$1:B240)+1</f>
        <v>162</v>
      </c>
      <c r="C241" s="170"/>
      <c r="D241" s="163" t="s">
        <v>202</v>
      </c>
      <c r="E241" s="170" t="s">
        <v>1992</v>
      </c>
      <c r="F241" s="170" t="s">
        <v>1993</v>
      </c>
      <c r="G241" s="170" t="s">
        <v>3131</v>
      </c>
      <c r="H241" s="170"/>
      <c r="I241" s="172" t="s">
        <v>327</v>
      </c>
      <c r="J241" s="172" t="s">
        <v>327</v>
      </c>
      <c r="K241" s="172"/>
      <c r="L241" s="172" t="s">
        <v>329</v>
      </c>
      <c r="M241" s="174">
        <f>SUM(N241:Q241)</f>
        <v>7</v>
      </c>
      <c r="N241" s="175">
        <v>7</v>
      </c>
      <c r="O241" s="160"/>
      <c r="P241" s="161"/>
      <c r="Q241" s="497"/>
    </row>
    <row r="242" spans="1:17" ht="63">
      <c r="A242" s="177">
        <f>MAX(A$1:$A241)+1</f>
        <v>163</v>
      </c>
      <c r="B242" s="185">
        <f>MAX($B$1:B241)+1</f>
        <v>163</v>
      </c>
      <c r="C242" s="170"/>
      <c r="D242" s="163" t="s">
        <v>203</v>
      </c>
      <c r="E242" s="170" t="s">
        <v>1994</v>
      </c>
      <c r="F242" s="170" t="s">
        <v>1995</v>
      </c>
      <c r="G242" s="170" t="s">
        <v>3132</v>
      </c>
      <c r="H242" s="170"/>
      <c r="I242" s="172" t="s">
        <v>327</v>
      </c>
      <c r="J242" s="172" t="s">
        <v>327</v>
      </c>
      <c r="K242" s="172"/>
      <c r="L242" s="172" t="s">
        <v>329</v>
      </c>
      <c r="M242" s="174">
        <f>SUM(N242:Q242)</f>
        <v>7</v>
      </c>
      <c r="N242" s="175">
        <v>7</v>
      </c>
      <c r="O242" s="160"/>
      <c r="P242" s="161"/>
      <c r="Q242" s="497"/>
    </row>
    <row r="243" spans="1:17">
      <c r="A243" s="177"/>
      <c r="B243" s="178"/>
      <c r="C243" s="596" t="s">
        <v>81</v>
      </c>
      <c r="D243" s="596"/>
      <c r="E243" s="596"/>
      <c r="F243" s="596"/>
      <c r="G243" s="179" t="s">
        <v>3050</v>
      </c>
      <c r="H243" s="179"/>
      <c r="I243" s="186"/>
      <c r="J243" s="186"/>
      <c r="K243" s="186"/>
      <c r="L243" s="186"/>
      <c r="M243" s="174"/>
      <c r="N243" s="175"/>
      <c r="O243" s="160"/>
      <c r="P243" s="161"/>
      <c r="Q243" s="497"/>
    </row>
    <row r="244" spans="1:17">
      <c r="A244" s="177"/>
      <c r="B244" s="178"/>
      <c r="C244" s="596" t="s">
        <v>169</v>
      </c>
      <c r="D244" s="596"/>
      <c r="E244" s="596"/>
      <c r="F244" s="596"/>
      <c r="G244" s="179" t="s">
        <v>3050</v>
      </c>
      <c r="H244" s="179"/>
      <c r="I244" s="186"/>
      <c r="J244" s="186"/>
      <c r="K244" s="186"/>
      <c r="L244" s="186"/>
      <c r="M244" s="174"/>
      <c r="N244" s="175"/>
      <c r="O244" s="160"/>
      <c r="P244" s="161"/>
      <c r="Q244" s="497"/>
    </row>
    <row r="245" spans="1:17">
      <c r="A245" s="177"/>
      <c r="B245" s="185"/>
      <c r="C245" s="601" t="s">
        <v>204</v>
      </c>
      <c r="D245" s="601"/>
      <c r="E245" s="601"/>
      <c r="F245" s="601"/>
      <c r="G245" s="210" t="s">
        <v>3050</v>
      </c>
      <c r="H245" s="210"/>
      <c r="I245" s="186"/>
      <c r="J245" s="186"/>
      <c r="K245" s="186"/>
      <c r="L245" s="186"/>
      <c r="M245" s="174"/>
      <c r="N245" s="175"/>
      <c r="O245" s="160"/>
      <c r="P245" s="161"/>
      <c r="Q245" s="497"/>
    </row>
    <row r="246" spans="1:17" ht="94.5">
      <c r="A246" s="177">
        <f>MAX(A$1:$A245)+1</f>
        <v>164</v>
      </c>
      <c r="B246" s="185">
        <f>MAX($B$1:B245)+1</f>
        <v>164</v>
      </c>
      <c r="C246" s="170" t="s">
        <v>1996</v>
      </c>
      <c r="D246" s="163" t="s">
        <v>205</v>
      </c>
      <c r="E246" s="170" t="s">
        <v>1997</v>
      </c>
      <c r="F246" s="170" t="s">
        <v>1998</v>
      </c>
      <c r="G246" s="170" t="s">
        <v>3133</v>
      </c>
      <c r="H246" s="170"/>
      <c r="I246" s="172" t="s">
        <v>327</v>
      </c>
      <c r="J246" s="172" t="s">
        <v>327</v>
      </c>
      <c r="K246" s="172"/>
      <c r="L246" s="172" t="s">
        <v>329</v>
      </c>
      <c r="M246" s="174">
        <f>SUM(N246:Q246)</f>
        <v>7</v>
      </c>
      <c r="N246" s="175">
        <v>7</v>
      </c>
      <c r="O246" s="160"/>
      <c r="P246" s="161"/>
      <c r="Q246" s="497"/>
    </row>
    <row r="247" spans="1:17" ht="78.75">
      <c r="A247" s="177">
        <f>MAX(A$1:$A246)+1</f>
        <v>165</v>
      </c>
      <c r="B247" s="185">
        <f>MAX($B$1:B246)+1</f>
        <v>165</v>
      </c>
      <c r="C247" s="170" t="s">
        <v>204</v>
      </c>
      <c r="D247" s="163" t="s">
        <v>206</v>
      </c>
      <c r="E247" s="170" t="s">
        <v>1999</v>
      </c>
      <c r="F247" s="170" t="s">
        <v>2000</v>
      </c>
      <c r="G247" s="170" t="s">
        <v>3134</v>
      </c>
      <c r="H247" s="170"/>
      <c r="I247" s="172" t="s">
        <v>327</v>
      </c>
      <c r="J247" s="172" t="s">
        <v>327</v>
      </c>
      <c r="K247" s="172"/>
      <c r="L247" s="172" t="s">
        <v>329</v>
      </c>
      <c r="M247" s="174">
        <f>SUM(N247:Q247)</f>
        <v>7</v>
      </c>
      <c r="N247" s="175">
        <v>7</v>
      </c>
      <c r="O247" s="160"/>
      <c r="P247" s="161"/>
      <c r="Q247" s="497"/>
    </row>
    <row r="248" spans="1:17" ht="94.5">
      <c r="A248" s="177">
        <f>MAX(A$1:$A247)+1</f>
        <v>166</v>
      </c>
      <c r="B248" s="185">
        <f>MAX($B$1:B247)+1</f>
        <v>166</v>
      </c>
      <c r="C248" s="170" t="s">
        <v>2001</v>
      </c>
      <c r="D248" s="163" t="s">
        <v>207</v>
      </c>
      <c r="E248" s="170" t="s">
        <v>2002</v>
      </c>
      <c r="F248" s="170" t="s">
        <v>2003</v>
      </c>
      <c r="G248" s="170" t="s">
        <v>3135</v>
      </c>
      <c r="H248" s="170"/>
      <c r="I248" s="172" t="s">
        <v>327</v>
      </c>
      <c r="J248" s="172" t="s">
        <v>327</v>
      </c>
      <c r="K248" s="172"/>
      <c r="L248" s="172" t="s">
        <v>329</v>
      </c>
      <c r="M248" s="174">
        <f>SUM(N248:Q248)</f>
        <v>7</v>
      </c>
      <c r="N248" s="175">
        <v>7</v>
      </c>
      <c r="O248" s="160"/>
      <c r="P248" s="161"/>
      <c r="Q248" s="497"/>
    </row>
    <row r="249" spans="1:17" ht="110.25">
      <c r="A249" s="177">
        <f>MAX(A$1:$A248)+1</f>
        <v>167</v>
      </c>
      <c r="B249" s="185">
        <f>MAX($B$1:B248)+1</f>
        <v>167</v>
      </c>
      <c r="C249" s="170"/>
      <c r="D249" s="163" t="s">
        <v>208</v>
      </c>
      <c r="E249" s="170" t="s">
        <v>2004</v>
      </c>
      <c r="F249" s="170" t="s">
        <v>2005</v>
      </c>
      <c r="G249" s="170" t="s">
        <v>3136</v>
      </c>
      <c r="H249" s="170"/>
      <c r="I249" s="172" t="s">
        <v>327</v>
      </c>
      <c r="J249" s="172" t="s">
        <v>327</v>
      </c>
      <c r="K249" s="172"/>
      <c r="L249" s="172" t="s">
        <v>329</v>
      </c>
      <c r="M249" s="174">
        <f>SUM(N249:Q249)</f>
        <v>7</v>
      </c>
      <c r="N249" s="175">
        <v>7</v>
      </c>
      <c r="O249" s="160">
        <v>0</v>
      </c>
      <c r="P249" s="161"/>
      <c r="Q249" s="497"/>
    </row>
    <row r="250" spans="1:17">
      <c r="A250" s="177"/>
      <c r="B250" s="178"/>
      <c r="C250" s="601" t="s">
        <v>209</v>
      </c>
      <c r="D250" s="601"/>
      <c r="E250" s="601"/>
      <c r="F250" s="601"/>
      <c r="G250" s="210" t="s">
        <v>3050</v>
      </c>
      <c r="H250" s="210"/>
      <c r="I250" s="186"/>
      <c r="J250" s="186"/>
      <c r="K250" s="186"/>
      <c r="L250" s="186"/>
      <c r="M250" s="174"/>
      <c r="N250" s="175"/>
      <c r="O250" s="160"/>
      <c r="P250" s="161"/>
      <c r="Q250" s="497"/>
    </row>
    <row r="251" spans="1:17" ht="63">
      <c r="A251" s="177">
        <f>MAX(A$1:$A250)+1</f>
        <v>168</v>
      </c>
      <c r="B251" s="185">
        <f>MAX($B$1:B250)+1</f>
        <v>168</v>
      </c>
      <c r="C251" s="170"/>
      <c r="D251" s="163" t="s">
        <v>210</v>
      </c>
      <c r="E251" s="170" t="s">
        <v>2006</v>
      </c>
      <c r="F251" s="170" t="s">
        <v>2007</v>
      </c>
      <c r="G251" s="170" t="s">
        <v>3137</v>
      </c>
      <c r="H251" s="170"/>
      <c r="I251" s="172" t="s">
        <v>327</v>
      </c>
      <c r="J251" s="172" t="s">
        <v>327</v>
      </c>
      <c r="K251" s="172"/>
      <c r="L251" s="172" t="s">
        <v>329</v>
      </c>
      <c r="M251" s="174">
        <f>SUM(N251:Q251)</f>
        <v>7</v>
      </c>
      <c r="N251" s="175">
        <v>7</v>
      </c>
      <c r="O251" s="160"/>
      <c r="P251" s="161"/>
      <c r="Q251" s="497"/>
    </row>
    <row r="252" spans="1:17" ht="110.25">
      <c r="A252" s="177">
        <f>MAX(A$1:$A251)+1</f>
        <v>169</v>
      </c>
      <c r="B252" s="185">
        <f>MAX($B$1:B251)+1</f>
        <v>169</v>
      </c>
      <c r="C252" s="170"/>
      <c r="D252" s="163" t="s">
        <v>211</v>
      </c>
      <c r="E252" s="170" t="s">
        <v>2008</v>
      </c>
      <c r="F252" s="170" t="s">
        <v>2009</v>
      </c>
      <c r="G252" s="170" t="s">
        <v>3138</v>
      </c>
      <c r="H252" s="170"/>
      <c r="I252" s="172" t="s">
        <v>327</v>
      </c>
      <c r="J252" s="172" t="s">
        <v>327</v>
      </c>
      <c r="K252" s="172"/>
      <c r="L252" s="172" t="s">
        <v>329</v>
      </c>
      <c r="M252" s="174">
        <f>SUM(N252:Q252)</f>
        <v>7</v>
      </c>
      <c r="N252" s="175">
        <v>7</v>
      </c>
      <c r="O252" s="160"/>
      <c r="P252" s="161"/>
      <c r="Q252" s="497"/>
    </row>
    <row r="253" spans="1:17" ht="63">
      <c r="A253" s="177">
        <f>MAX(A$1:$A252)+1</f>
        <v>170</v>
      </c>
      <c r="B253" s="185">
        <f>MAX($B$1:B252)+1</f>
        <v>170</v>
      </c>
      <c r="C253" s="170"/>
      <c r="D253" s="163" t="s">
        <v>212</v>
      </c>
      <c r="E253" s="170" t="s">
        <v>2010</v>
      </c>
      <c r="F253" s="170" t="s">
        <v>2011</v>
      </c>
      <c r="G253" s="170" t="s">
        <v>3134</v>
      </c>
      <c r="H253" s="170"/>
      <c r="I253" s="172" t="s">
        <v>327</v>
      </c>
      <c r="J253" s="172" t="s">
        <v>327</v>
      </c>
      <c r="K253" s="172"/>
      <c r="L253" s="172" t="s">
        <v>329</v>
      </c>
      <c r="M253" s="174">
        <f>SUM(N253:Q253)</f>
        <v>7</v>
      </c>
      <c r="N253" s="175">
        <v>7</v>
      </c>
      <c r="O253" s="160"/>
      <c r="P253" s="161"/>
      <c r="Q253" s="497"/>
    </row>
    <row r="254" spans="1:17">
      <c r="A254" s="177"/>
      <c r="B254" s="178"/>
      <c r="C254" s="601" t="s">
        <v>213</v>
      </c>
      <c r="D254" s="601"/>
      <c r="E254" s="601"/>
      <c r="F254" s="601"/>
      <c r="G254" s="210" t="s">
        <v>3050</v>
      </c>
      <c r="H254" s="210"/>
      <c r="I254" s="186"/>
      <c r="J254" s="186"/>
      <c r="K254" s="186"/>
      <c r="L254" s="186"/>
      <c r="M254" s="174"/>
      <c r="N254" s="175"/>
      <c r="O254" s="160"/>
      <c r="P254" s="161"/>
      <c r="Q254" s="497"/>
    </row>
    <row r="255" spans="1:17" ht="78.75">
      <c r="A255" s="177">
        <f>MAX(A$1:$A254)+1</f>
        <v>171</v>
      </c>
      <c r="B255" s="185">
        <f>MAX($B$1:B254)+1</f>
        <v>171</v>
      </c>
      <c r="C255" s="170" t="s">
        <v>2012</v>
      </c>
      <c r="D255" s="163" t="s">
        <v>214</v>
      </c>
      <c r="E255" s="170" t="s">
        <v>2013</v>
      </c>
      <c r="F255" s="170" t="s">
        <v>2014</v>
      </c>
      <c r="G255" s="170" t="s">
        <v>3139</v>
      </c>
      <c r="H255" s="170"/>
      <c r="I255" s="172" t="s">
        <v>327</v>
      </c>
      <c r="J255" s="172" t="s">
        <v>327</v>
      </c>
      <c r="K255" s="172"/>
      <c r="L255" s="172" t="s">
        <v>329</v>
      </c>
      <c r="M255" s="174">
        <f>SUM(N255:Q255)</f>
        <v>7</v>
      </c>
      <c r="N255" s="175">
        <v>7</v>
      </c>
      <c r="O255" s="160"/>
      <c r="P255" s="161"/>
      <c r="Q255" s="497"/>
    </row>
    <row r="256" spans="1:17" ht="63">
      <c r="A256" s="177">
        <f>MAX(A$1:$A255)+1</f>
        <v>172</v>
      </c>
      <c r="B256" s="185">
        <f>MAX($B$1:B255)+1</f>
        <v>172</v>
      </c>
      <c r="C256" s="170" t="s">
        <v>2015</v>
      </c>
      <c r="D256" s="163" t="s">
        <v>215</v>
      </c>
      <c r="E256" s="170" t="s">
        <v>2016</v>
      </c>
      <c r="F256" s="170" t="s">
        <v>2017</v>
      </c>
      <c r="G256" s="170" t="s">
        <v>3139</v>
      </c>
      <c r="H256" s="170"/>
      <c r="I256" s="172" t="s">
        <v>327</v>
      </c>
      <c r="J256" s="172" t="s">
        <v>327</v>
      </c>
      <c r="K256" s="172"/>
      <c r="L256" s="172" t="s">
        <v>329</v>
      </c>
      <c r="M256" s="174">
        <f>SUM(N256:Q256)</f>
        <v>7</v>
      </c>
      <c r="N256" s="175">
        <v>7</v>
      </c>
      <c r="O256" s="160"/>
      <c r="P256" s="161"/>
      <c r="Q256" s="497"/>
    </row>
    <row r="257" spans="1:17" ht="110.25">
      <c r="A257" s="177">
        <f>MAX(A$1:$A256)+1</f>
        <v>173</v>
      </c>
      <c r="B257" s="185">
        <f>MAX($B$1:B256)+1</f>
        <v>173</v>
      </c>
      <c r="C257" s="170" t="s">
        <v>2018</v>
      </c>
      <c r="D257" s="163" t="s">
        <v>216</v>
      </c>
      <c r="E257" s="170" t="s">
        <v>2019</v>
      </c>
      <c r="F257" s="170" t="s">
        <v>2020</v>
      </c>
      <c r="G257" s="170" t="s">
        <v>3140</v>
      </c>
      <c r="H257" s="170"/>
      <c r="I257" s="172" t="s">
        <v>327</v>
      </c>
      <c r="J257" s="172" t="s">
        <v>327</v>
      </c>
      <c r="K257" s="172"/>
      <c r="L257" s="172" t="s">
        <v>329</v>
      </c>
      <c r="M257" s="174">
        <f>SUM(N257:Q257)</f>
        <v>7</v>
      </c>
      <c r="N257" s="175">
        <v>7</v>
      </c>
      <c r="O257" s="160"/>
      <c r="P257" s="161"/>
      <c r="Q257" s="497"/>
    </row>
    <row r="258" spans="1:17" ht="94.5">
      <c r="A258" s="177">
        <f>MAX(A$1:$A257)+1</f>
        <v>174</v>
      </c>
      <c r="B258" s="185">
        <f>MAX($B$1:B257)+1</f>
        <v>174</v>
      </c>
      <c r="C258" s="170" t="s">
        <v>2021</v>
      </c>
      <c r="D258" s="163" t="s">
        <v>217</v>
      </c>
      <c r="E258" s="170" t="s">
        <v>2022</v>
      </c>
      <c r="F258" s="170" t="s">
        <v>2023</v>
      </c>
      <c r="G258" s="170" t="s">
        <v>3134</v>
      </c>
      <c r="H258" s="170"/>
      <c r="I258" s="172" t="s">
        <v>327</v>
      </c>
      <c r="J258" s="172" t="s">
        <v>327</v>
      </c>
      <c r="K258" s="172"/>
      <c r="L258" s="172" t="s">
        <v>329</v>
      </c>
      <c r="M258" s="174">
        <f>SUM(N258:Q258)</f>
        <v>7</v>
      </c>
      <c r="N258" s="175">
        <v>7</v>
      </c>
      <c r="O258" s="160"/>
      <c r="P258" s="161"/>
      <c r="Q258" s="497"/>
    </row>
    <row r="259" spans="1:17" ht="110.25">
      <c r="A259" s="177">
        <f>MAX(A$1:$A258)+1</f>
        <v>175</v>
      </c>
      <c r="B259" s="185">
        <f>MAX($B$1:B258)+1</f>
        <v>175</v>
      </c>
      <c r="C259" s="170" t="s">
        <v>2024</v>
      </c>
      <c r="D259" s="163" t="s">
        <v>218</v>
      </c>
      <c r="E259" s="170" t="s">
        <v>2025</v>
      </c>
      <c r="F259" s="170" t="s">
        <v>2026</v>
      </c>
      <c r="G259" s="170" t="s">
        <v>3134</v>
      </c>
      <c r="H259" s="170"/>
      <c r="I259" s="172" t="s">
        <v>327</v>
      </c>
      <c r="J259" s="172" t="s">
        <v>327</v>
      </c>
      <c r="K259" s="172"/>
      <c r="L259" s="172" t="s">
        <v>329</v>
      </c>
      <c r="M259" s="174">
        <f>SUM(N259:Q259)</f>
        <v>7</v>
      </c>
      <c r="N259" s="175">
        <v>7</v>
      </c>
      <c r="O259" s="160"/>
      <c r="P259" s="161"/>
      <c r="Q259" s="497"/>
    </row>
    <row r="260" spans="1:17">
      <c r="A260" s="177"/>
      <c r="B260" s="178"/>
      <c r="C260" s="596" t="s">
        <v>171</v>
      </c>
      <c r="D260" s="596"/>
      <c r="E260" s="596"/>
      <c r="F260" s="596"/>
      <c r="G260" s="179" t="s">
        <v>3050</v>
      </c>
      <c r="H260" s="179"/>
      <c r="I260" s="186"/>
      <c r="J260" s="186"/>
      <c r="K260" s="186"/>
      <c r="L260" s="186"/>
      <c r="M260" s="174"/>
      <c r="N260" s="175"/>
      <c r="O260" s="160"/>
      <c r="P260" s="161"/>
      <c r="Q260" s="497"/>
    </row>
    <row r="261" spans="1:17">
      <c r="A261" s="177"/>
      <c r="B261" s="178"/>
      <c r="C261" s="601" t="s">
        <v>177</v>
      </c>
      <c r="D261" s="601"/>
      <c r="E261" s="601"/>
      <c r="F261" s="601"/>
      <c r="G261" s="210" t="s">
        <v>3050</v>
      </c>
      <c r="H261" s="210"/>
      <c r="I261" s="186"/>
      <c r="J261" s="186"/>
      <c r="K261" s="186"/>
      <c r="L261" s="186"/>
      <c r="M261" s="174"/>
      <c r="N261" s="175"/>
      <c r="O261" s="160"/>
      <c r="P261" s="161"/>
      <c r="Q261" s="497"/>
    </row>
    <row r="262" spans="1:17" ht="63">
      <c r="A262" s="177">
        <f>MAX(A$1:$A261)+1</f>
        <v>176</v>
      </c>
      <c r="B262" s="185">
        <f>MAX($B$1:B261)+1</f>
        <v>176</v>
      </c>
      <c r="C262" s="170"/>
      <c r="D262" s="163" t="s">
        <v>222</v>
      </c>
      <c r="E262" s="170"/>
      <c r="F262" s="170" t="s">
        <v>2027</v>
      </c>
      <c r="G262" s="170" t="s">
        <v>3141</v>
      </c>
      <c r="H262" s="170"/>
      <c r="I262" s="172" t="s">
        <v>327</v>
      </c>
      <c r="J262" s="172" t="s">
        <v>327</v>
      </c>
      <c r="K262" s="172"/>
      <c r="L262" s="172" t="s">
        <v>329</v>
      </c>
      <c r="M262" s="174">
        <f>SUM(N262:Q262)</f>
        <v>7</v>
      </c>
      <c r="N262" s="175">
        <v>7</v>
      </c>
      <c r="O262" s="160"/>
      <c r="P262" s="161"/>
      <c r="Q262" s="497"/>
    </row>
    <row r="263" spans="1:17">
      <c r="A263" s="177"/>
      <c r="B263" s="178"/>
      <c r="C263" s="601" t="s">
        <v>178</v>
      </c>
      <c r="D263" s="601"/>
      <c r="E263" s="601"/>
      <c r="F263" s="601"/>
      <c r="G263" s="210" t="s">
        <v>3050</v>
      </c>
      <c r="H263" s="210"/>
      <c r="I263" s="186"/>
      <c r="J263" s="186"/>
      <c r="K263" s="186"/>
      <c r="L263" s="186"/>
      <c r="M263" s="174"/>
      <c r="N263" s="175"/>
      <c r="O263" s="160"/>
      <c r="P263" s="161"/>
      <c r="Q263" s="497"/>
    </row>
    <row r="264" spans="1:17" ht="78.75">
      <c r="A264" s="177">
        <f>MAX(A$1:$A263)+1</f>
        <v>177</v>
      </c>
      <c r="B264" s="185">
        <f>MAX($B$1:B263)+1</f>
        <v>177</v>
      </c>
      <c r="C264" s="170"/>
      <c r="D264" s="163" t="s">
        <v>223</v>
      </c>
      <c r="E264" s="170"/>
      <c r="F264" s="170" t="s">
        <v>2028</v>
      </c>
      <c r="G264" s="170" t="s">
        <v>3142</v>
      </c>
      <c r="H264" s="170"/>
      <c r="I264" s="172" t="s">
        <v>327</v>
      </c>
      <c r="J264" s="172" t="s">
        <v>327</v>
      </c>
      <c r="K264" s="172"/>
      <c r="L264" s="172" t="s">
        <v>329</v>
      </c>
      <c r="M264" s="174">
        <f>SUM(N264:Q264)</f>
        <v>2</v>
      </c>
      <c r="N264" s="175">
        <v>2</v>
      </c>
      <c r="O264" s="160"/>
      <c r="P264" s="161"/>
      <c r="Q264" s="497"/>
    </row>
    <row r="265" spans="1:17">
      <c r="A265" s="177"/>
      <c r="B265" s="178"/>
      <c r="C265" s="601" t="s">
        <v>224</v>
      </c>
      <c r="D265" s="601"/>
      <c r="E265" s="601"/>
      <c r="F265" s="601"/>
      <c r="G265" s="210" t="s">
        <v>3050</v>
      </c>
      <c r="H265" s="210"/>
      <c r="I265" s="186"/>
      <c r="J265" s="186"/>
      <c r="K265" s="186"/>
      <c r="L265" s="186"/>
      <c r="M265" s="174"/>
      <c r="N265" s="175"/>
      <c r="O265" s="160"/>
      <c r="P265" s="161"/>
      <c r="Q265" s="497"/>
    </row>
    <row r="266" spans="1:17" ht="31.5">
      <c r="A266" s="177">
        <f>MAX(A$1:$A265)+1</f>
        <v>178</v>
      </c>
      <c r="B266" s="185">
        <f>MAX($B$1:B265)+1</f>
        <v>178</v>
      </c>
      <c r="C266" s="170"/>
      <c r="D266" s="163" t="s">
        <v>225</v>
      </c>
      <c r="E266" s="170" t="s">
        <v>2029</v>
      </c>
      <c r="F266" s="170" t="s">
        <v>2030</v>
      </c>
      <c r="G266" s="179" t="s">
        <v>3143</v>
      </c>
      <c r="H266" s="179"/>
      <c r="I266" s="172" t="s">
        <v>327</v>
      </c>
      <c r="J266" s="172" t="s">
        <v>327</v>
      </c>
      <c r="K266" s="172"/>
      <c r="L266" s="172" t="s">
        <v>330</v>
      </c>
      <c r="M266" s="174">
        <f>SUM(N266:Q266)</f>
        <v>7</v>
      </c>
      <c r="N266" s="175">
        <v>7</v>
      </c>
      <c r="O266" s="160"/>
      <c r="P266" s="161"/>
      <c r="Q266" s="497"/>
    </row>
    <row r="267" spans="1:17">
      <c r="A267" s="177"/>
      <c r="B267" s="178"/>
      <c r="C267" s="601" t="s">
        <v>180</v>
      </c>
      <c r="D267" s="601"/>
      <c r="E267" s="601"/>
      <c r="F267" s="601"/>
      <c r="G267" s="210" t="s">
        <v>3050</v>
      </c>
      <c r="H267" s="210"/>
      <c r="I267" s="186"/>
      <c r="J267" s="186"/>
      <c r="K267" s="186"/>
      <c r="L267" s="186"/>
      <c r="M267" s="174"/>
      <c r="N267" s="175"/>
      <c r="O267" s="160"/>
      <c r="P267" s="161"/>
      <c r="Q267" s="497"/>
    </row>
    <row r="268" spans="1:17" ht="126">
      <c r="A268" s="177">
        <f>MAX(A$1:$A267)+1</f>
        <v>179</v>
      </c>
      <c r="B268" s="185">
        <f>MAX($B$1:B267)+1</f>
        <v>179</v>
      </c>
      <c r="C268" s="170"/>
      <c r="D268" s="163" t="s">
        <v>226</v>
      </c>
      <c r="E268" s="170" t="s">
        <v>2031</v>
      </c>
      <c r="F268" s="170" t="s">
        <v>2032</v>
      </c>
      <c r="G268" s="170" t="s">
        <v>3144</v>
      </c>
      <c r="H268" s="170"/>
      <c r="I268" s="172" t="s">
        <v>327</v>
      </c>
      <c r="J268" s="172" t="s">
        <v>327</v>
      </c>
      <c r="K268" s="172"/>
      <c r="L268" s="172" t="s">
        <v>329</v>
      </c>
      <c r="M268" s="174">
        <f>SUM(N268:Q268)</f>
        <v>7</v>
      </c>
      <c r="N268" s="175">
        <v>7</v>
      </c>
      <c r="O268" s="160"/>
      <c r="P268" s="161"/>
      <c r="Q268" s="497"/>
    </row>
    <row r="269" spans="1:17" s="187" customFormat="1">
      <c r="A269" s="177"/>
      <c r="B269" s="178"/>
      <c r="C269" s="598" t="s">
        <v>1710</v>
      </c>
      <c r="D269" s="598"/>
      <c r="E269" s="598"/>
      <c r="F269" s="598"/>
      <c r="G269" s="208" t="s">
        <v>3050</v>
      </c>
      <c r="H269" s="208"/>
      <c r="I269" s="172"/>
      <c r="J269" s="172"/>
      <c r="K269" s="172"/>
      <c r="L269" s="172"/>
      <c r="M269" s="174"/>
      <c r="N269" s="175"/>
      <c r="O269" s="160"/>
      <c r="P269" s="161"/>
      <c r="Q269" s="497"/>
    </row>
    <row r="270" spans="1:17" s="187" customFormat="1">
      <c r="A270" s="177"/>
      <c r="B270" s="178"/>
      <c r="C270" s="596" t="s">
        <v>173</v>
      </c>
      <c r="D270" s="596"/>
      <c r="E270" s="596"/>
      <c r="F270" s="596"/>
      <c r="G270" s="179" t="s">
        <v>3050</v>
      </c>
      <c r="H270" s="179"/>
      <c r="I270" s="172"/>
      <c r="J270" s="172"/>
      <c r="K270" s="172"/>
      <c r="L270" s="172"/>
      <c r="M270" s="174"/>
      <c r="N270" s="175"/>
      <c r="O270" s="160"/>
      <c r="P270" s="161"/>
      <c r="Q270" s="497"/>
    </row>
    <row r="271" spans="1:17" s="187" customFormat="1">
      <c r="A271" s="177"/>
      <c r="B271" s="178"/>
      <c r="C271" s="599" t="s">
        <v>2033</v>
      </c>
      <c r="D271" s="599"/>
      <c r="E271" s="599"/>
      <c r="F271" s="599"/>
      <c r="G271" s="211" t="s">
        <v>3050</v>
      </c>
      <c r="H271" s="211"/>
      <c r="I271" s="172"/>
      <c r="J271" s="172"/>
      <c r="K271" s="172"/>
      <c r="L271" s="172"/>
      <c r="M271" s="174"/>
      <c r="N271" s="175"/>
      <c r="O271" s="160"/>
      <c r="P271" s="161"/>
      <c r="Q271" s="497"/>
    </row>
    <row r="272" spans="1:17" s="187" customFormat="1" ht="141.75">
      <c r="A272" s="177">
        <f>MAX(A$1:$A271)+1</f>
        <v>180</v>
      </c>
      <c r="B272" s="185">
        <f>MAX($B$1:B271)+1</f>
        <v>180</v>
      </c>
      <c r="C272" s="210"/>
      <c r="D272" s="163" t="s">
        <v>2034</v>
      </c>
      <c r="E272" s="170" t="s">
        <v>2035</v>
      </c>
      <c r="F272" s="170" t="s">
        <v>2036</v>
      </c>
      <c r="G272" s="170" t="s">
        <v>3145</v>
      </c>
      <c r="H272" s="170"/>
      <c r="I272" s="172" t="s">
        <v>327</v>
      </c>
      <c r="J272" s="172" t="s">
        <v>327</v>
      </c>
      <c r="K272" s="172"/>
      <c r="L272" s="172" t="s">
        <v>329</v>
      </c>
      <c r="M272" s="174">
        <f>SUM(N272:Q272)</f>
        <v>392</v>
      </c>
      <c r="N272" s="175">
        <v>7</v>
      </c>
      <c r="O272" s="160">
        <v>265</v>
      </c>
      <c r="P272" s="161">
        <v>54</v>
      </c>
      <c r="Q272" s="497">
        <v>66</v>
      </c>
    </row>
    <row r="273" spans="1:121" s="223" customFormat="1" ht="126">
      <c r="A273" s="177">
        <f>MAX(A$1:$A272)+1</f>
        <v>181</v>
      </c>
      <c r="B273" s="185">
        <f>MAX($B$1:B272)+1</f>
        <v>181</v>
      </c>
      <c r="C273" s="210"/>
      <c r="D273" s="163" t="s">
        <v>2037</v>
      </c>
      <c r="E273" s="170" t="s">
        <v>2038</v>
      </c>
      <c r="F273" s="170" t="s">
        <v>2039</v>
      </c>
      <c r="G273" s="170" t="s">
        <v>3146</v>
      </c>
      <c r="H273" s="170"/>
      <c r="I273" s="172" t="s">
        <v>327</v>
      </c>
      <c r="J273" s="172" t="s">
        <v>327</v>
      </c>
      <c r="K273" s="172"/>
      <c r="L273" s="172" t="s">
        <v>329</v>
      </c>
      <c r="M273" s="174">
        <f>SUM(N273:Q273)</f>
        <v>407</v>
      </c>
      <c r="N273" s="175">
        <v>7</v>
      </c>
      <c r="O273" s="160">
        <v>278</v>
      </c>
      <c r="P273" s="161">
        <v>54</v>
      </c>
      <c r="Q273" s="497">
        <v>68</v>
      </c>
      <c r="R273" s="187"/>
      <c r="S273" s="187"/>
      <c r="T273" s="187"/>
      <c r="U273" s="187"/>
      <c r="V273" s="187"/>
      <c r="W273" s="187"/>
      <c r="X273" s="187"/>
      <c r="Y273" s="187"/>
      <c r="Z273" s="187"/>
      <c r="AA273" s="187"/>
      <c r="AB273" s="187"/>
      <c r="AC273" s="187"/>
      <c r="AD273" s="187"/>
      <c r="AE273" s="187"/>
      <c r="AF273" s="187"/>
      <c r="AG273" s="187"/>
      <c r="AH273" s="187"/>
      <c r="AI273" s="187"/>
      <c r="AJ273" s="187"/>
      <c r="AK273" s="187"/>
      <c r="AL273" s="187"/>
      <c r="AM273" s="187"/>
      <c r="AN273" s="187"/>
      <c r="AO273" s="187"/>
      <c r="AP273" s="187"/>
      <c r="AQ273" s="187"/>
      <c r="AR273" s="187"/>
      <c r="AS273" s="187"/>
      <c r="AT273" s="187"/>
      <c r="AU273" s="187"/>
      <c r="AV273" s="187"/>
      <c r="AW273" s="187"/>
      <c r="AX273" s="187"/>
      <c r="AY273" s="187"/>
      <c r="AZ273" s="187"/>
      <c r="BA273" s="187"/>
      <c r="BB273" s="187"/>
      <c r="BC273" s="187"/>
      <c r="BD273" s="187"/>
      <c r="BE273" s="187"/>
      <c r="BF273" s="187"/>
      <c r="BG273" s="187"/>
      <c r="BH273" s="187"/>
      <c r="BI273" s="187"/>
      <c r="BJ273" s="187"/>
      <c r="BK273" s="187"/>
      <c r="BL273" s="187"/>
      <c r="BM273" s="187"/>
      <c r="BN273" s="187"/>
      <c r="BO273" s="187"/>
      <c r="BP273" s="187"/>
      <c r="BQ273" s="187"/>
      <c r="BR273" s="187"/>
      <c r="BS273" s="187"/>
      <c r="BT273" s="187"/>
      <c r="BU273" s="187"/>
      <c r="BV273" s="187"/>
      <c r="BW273" s="187"/>
      <c r="BX273" s="187"/>
      <c r="BY273" s="187"/>
      <c r="BZ273" s="187"/>
      <c r="CA273" s="187"/>
      <c r="CB273" s="187"/>
      <c r="CC273" s="187"/>
      <c r="CD273" s="187"/>
      <c r="CE273" s="187"/>
      <c r="CF273" s="187"/>
      <c r="CG273" s="187"/>
      <c r="CH273" s="187"/>
      <c r="CI273" s="187"/>
      <c r="CJ273" s="187"/>
      <c r="CK273" s="187"/>
      <c r="CL273" s="187"/>
      <c r="CM273" s="187"/>
      <c r="CN273" s="187"/>
      <c r="CO273" s="187"/>
      <c r="CP273" s="187"/>
      <c r="CQ273" s="187"/>
      <c r="CR273" s="187"/>
      <c r="CS273" s="187"/>
      <c r="CT273" s="187"/>
      <c r="CU273" s="187"/>
      <c r="CV273" s="187"/>
      <c r="CW273" s="187"/>
      <c r="CX273" s="187"/>
      <c r="CY273" s="187"/>
      <c r="CZ273" s="187"/>
      <c r="DA273" s="187"/>
      <c r="DB273" s="187"/>
      <c r="DC273" s="187"/>
      <c r="DD273" s="187"/>
      <c r="DE273" s="187"/>
      <c r="DF273" s="187"/>
      <c r="DG273" s="187"/>
      <c r="DH273" s="187"/>
      <c r="DI273" s="187"/>
      <c r="DJ273" s="187"/>
      <c r="DK273" s="187"/>
      <c r="DL273" s="187"/>
      <c r="DM273" s="187"/>
      <c r="DN273" s="187"/>
      <c r="DO273" s="187"/>
      <c r="DP273" s="187"/>
      <c r="DQ273" s="222"/>
    </row>
    <row r="274" spans="1:121" s="223" customFormat="1" ht="315">
      <c r="A274" s="177">
        <f>MAX(A$1:$A273)+1</f>
        <v>182</v>
      </c>
      <c r="B274" s="185">
        <f>MAX($B$1:B273)+1</f>
        <v>182</v>
      </c>
      <c r="C274" s="210"/>
      <c r="D274" s="163" t="s">
        <v>2040</v>
      </c>
      <c r="E274" s="170" t="s">
        <v>2041</v>
      </c>
      <c r="F274" s="170" t="s">
        <v>2042</v>
      </c>
      <c r="G274" s="170" t="s">
        <v>3147</v>
      </c>
      <c r="H274" s="170"/>
      <c r="I274" s="172" t="s">
        <v>327</v>
      </c>
      <c r="J274" s="172" t="s">
        <v>327</v>
      </c>
      <c r="K274" s="172"/>
      <c r="L274" s="172" t="s">
        <v>329</v>
      </c>
      <c r="M274" s="174">
        <f>SUM(N274:Q274)</f>
        <v>419</v>
      </c>
      <c r="N274" s="175">
        <v>7</v>
      </c>
      <c r="O274" s="160">
        <v>288</v>
      </c>
      <c r="P274" s="161">
        <v>56</v>
      </c>
      <c r="Q274" s="497">
        <v>68</v>
      </c>
      <c r="R274" s="187"/>
      <c r="S274" s="187"/>
      <c r="T274" s="187"/>
      <c r="U274" s="187"/>
      <c r="V274" s="187"/>
      <c r="W274" s="187"/>
      <c r="X274" s="187"/>
      <c r="Y274" s="187"/>
      <c r="Z274" s="187"/>
      <c r="AA274" s="187"/>
      <c r="AB274" s="187"/>
      <c r="AC274" s="187"/>
      <c r="AD274" s="187"/>
      <c r="AE274" s="187"/>
      <c r="AF274" s="187"/>
      <c r="AG274" s="187"/>
      <c r="AH274" s="187"/>
      <c r="AI274" s="187"/>
      <c r="AJ274" s="187"/>
      <c r="AK274" s="187"/>
      <c r="AL274" s="187"/>
      <c r="AM274" s="187"/>
      <c r="AN274" s="187"/>
      <c r="AO274" s="187"/>
      <c r="AP274" s="187"/>
      <c r="AQ274" s="187"/>
      <c r="AR274" s="187"/>
      <c r="AS274" s="187"/>
      <c r="AT274" s="187"/>
      <c r="AU274" s="187"/>
      <c r="AV274" s="187"/>
      <c r="AW274" s="187"/>
      <c r="AX274" s="187"/>
      <c r="AY274" s="187"/>
      <c r="AZ274" s="187"/>
      <c r="BA274" s="187"/>
      <c r="BB274" s="187"/>
      <c r="BC274" s="187"/>
      <c r="BD274" s="187"/>
      <c r="BE274" s="187"/>
      <c r="BF274" s="187"/>
      <c r="BG274" s="187"/>
      <c r="BH274" s="187"/>
      <c r="BI274" s="187"/>
      <c r="BJ274" s="187"/>
      <c r="BK274" s="187"/>
      <c r="BL274" s="187"/>
      <c r="BM274" s="187"/>
      <c r="BN274" s="187"/>
      <c r="BO274" s="187"/>
      <c r="BP274" s="187"/>
      <c r="BQ274" s="187"/>
      <c r="BR274" s="187"/>
      <c r="BS274" s="187"/>
      <c r="BT274" s="187"/>
      <c r="BU274" s="187"/>
      <c r="BV274" s="187"/>
      <c r="BW274" s="187"/>
      <c r="BX274" s="187"/>
      <c r="BY274" s="187"/>
      <c r="BZ274" s="187"/>
      <c r="CA274" s="187"/>
      <c r="CB274" s="187"/>
      <c r="CC274" s="187"/>
      <c r="CD274" s="187"/>
      <c r="CE274" s="187"/>
      <c r="CF274" s="187"/>
      <c r="CG274" s="187"/>
      <c r="CH274" s="187"/>
      <c r="CI274" s="187"/>
      <c r="CJ274" s="187"/>
      <c r="CK274" s="187"/>
      <c r="CL274" s="187"/>
      <c r="CM274" s="187"/>
      <c r="CN274" s="187"/>
      <c r="CO274" s="187"/>
      <c r="CP274" s="187"/>
      <c r="CQ274" s="187"/>
      <c r="CR274" s="187"/>
      <c r="CS274" s="187"/>
      <c r="CT274" s="187"/>
      <c r="CU274" s="187"/>
      <c r="CV274" s="187"/>
      <c r="CW274" s="187"/>
      <c r="CX274" s="187"/>
      <c r="CY274" s="187"/>
      <c r="CZ274" s="187"/>
      <c r="DA274" s="187"/>
      <c r="DB274" s="187"/>
      <c r="DC274" s="187"/>
      <c r="DD274" s="187"/>
      <c r="DE274" s="187"/>
      <c r="DF274" s="187"/>
      <c r="DG274" s="187"/>
      <c r="DH274" s="187"/>
      <c r="DI274" s="187"/>
      <c r="DJ274" s="187"/>
      <c r="DK274" s="187"/>
      <c r="DL274" s="187"/>
      <c r="DM274" s="187"/>
      <c r="DN274" s="187"/>
      <c r="DO274" s="187"/>
      <c r="DP274" s="187"/>
      <c r="DQ274" s="222"/>
    </row>
    <row r="275" spans="1:121" s="223" customFormat="1" ht="126">
      <c r="A275" s="177">
        <f>MAX(A$1:$A274)+1</f>
        <v>183</v>
      </c>
      <c r="B275" s="185">
        <f>MAX($B$1:B274)+1</f>
        <v>183</v>
      </c>
      <c r="C275" s="210"/>
      <c r="D275" s="163" t="s">
        <v>2043</v>
      </c>
      <c r="E275" s="170" t="s">
        <v>2044</v>
      </c>
      <c r="F275" s="170" t="s">
        <v>2045</v>
      </c>
      <c r="G275" s="170" t="s">
        <v>3148</v>
      </c>
      <c r="H275" s="170"/>
      <c r="I275" s="172" t="s">
        <v>327</v>
      </c>
      <c r="J275" s="172" t="s">
        <v>327</v>
      </c>
      <c r="K275" s="172"/>
      <c r="L275" s="172" t="s">
        <v>329</v>
      </c>
      <c r="M275" s="174">
        <f>SUM(N275:Q275)</f>
        <v>387</v>
      </c>
      <c r="N275" s="175">
        <v>7</v>
      </c>
      <c r="O275" s="160">
        <v>265</v>
      </c>
      <c r="P275" s="161">
        <v>54</v>
      </c>
      <c r="Q275" s="497">
        <v>61</v>
      </c>
      <c r="R275" s="187"/>
      <c r="S275" s="187"/>
      <c r="T275" s="187"/>
      <c r="U275" s="187"/>
      <c r="V275" s="187"/>
      <c r="W275" s="187"/>
      <c r="X275" s="187"/>
      <c r="Y275" s="187"/>
      <c r="Z275" s="187"/>
      <c r="AA275" s="187"/>
      <c r="AB275" s="187"/>
      <c r="AC275" s="187"/>
      <c r="AD275" s="187"/>
      <c r="AE275" s="187"/>
      <c r="AF275" s="187"/>
      <c r="AG275" s="187"/>
      <c r="AH275" s="187"/>
      <c r="AI275" s="187"/>
      <c r="AJ275" s="187"/>
      <c r="AK275" s="187"/>
      <c r="AL275" s="187"/>
      <c r="AM275" s="187"/>
      <c r="AN275" s="187"/>
      <c r="AO275" s="187"/>
      <c r="AP275" s="187"/>
      <c r="AQ275" s="187"/>
      <c r="AR275" s="187"/>
      <c r="AS275" s="187"/>
      <c r="AT275" s="187"/>
      <c r="AU275" s="187"/>
      <c r="AV275" s="187"/>
      <c r="AW275" s="187"/>
      <c r="AX275" s="187"/>
      <c r="AY275" s="187"/>
      <c r="AZ275" s="187"/>
      <c r="BA275" s="187"/>
      <c r="BB275" s="187"/>
      <c r="BC275" s="187"/>
      <c r="BD275" s="187"/>
      <c r="BE275" s="187"/>
      <c r="BF275" s="187"/>
      <c r="BG275" s="187"/>
      <c r="BH275" s="187"/>
      <c r="BI275" s="187"/>
      <c r="BJ275" s="187"/>
      <c r="BK275" s="187"/>
      <c r="BL275" s="187"/>
      <c r="BM275" s="187"/>
      <c r="BN275" s="187"/>
      <c r="BO275" s="187"/>
      <c r="BP275" s="187"/>
      <c r="BQ275" s="187"/>
      <c r="BR275" s="187"/>
      <c r="BS275" s="187"/>
      <c r="BT275" s="187"/>
      <c r="BU275" s="187"/>
      <c r="BV275" s="187"/>
      <c r="BW275" s="187"/>
      <c r="BX275" s="187"/>
      <c r="BY275" s="187"/>
      <c r="BZ275" s="187"/>
      <c r="CA275" s="187"/>
      <c r="CB275" s="187"/>
      <c r="CC275" s="187"/>
      <c r="CD275" s="187"/>
      <c r="CE275" s="187"/>
      <c r="CF275" s="187"/>
      <c r="CG275" s="187"/>
      <c r="CH275" s="187"/>
      <c r="CI275" s="187"/>
      <c r="CJ275" s="187"/>
      <c r="CK275" s="187"/>
      <c r="CL275" s="187"/>
      <c r="CM275" s="187"/>
      <c r="CN275" s="187"/>
      <c r="CO275" s="187"/>
      <c r="CP275" s="187"/>
      <c r="CQ275" s="187"/>
      <c r="CR275" s="187"/>
      <c r="CS275" s="187"/>
      <c r="CT275" s="187"/>
      <c r="CU275" s="187"/>
      <c r="CV275" s="187"/>
      <c r="CW275" s="187"/>
      <c r="CX275" s="187"/>
      <c r="CY275" s="187"/>
      <c r="CZ275" s="187"/>
      <c r="DA275" s="187"/>
      <c r="DB275" s="187"/>
      <c r="DC275" s="187"/>
      <c r="DD275" s="187"/>
      <c r="DE275" s="187"/>
      <c r="DF275" s="187"/>
      <c r="DG275" s="187"/>
      <c r="DH275" s="187"/>
      <c r="DI275" s="187"/>
      <c r="DJ275" s="187"/>
      <c r="DK275" s="187"/>
      <c r="DL275" s="187"/>
      <c r="DM275" s="187"/>
      <c r="DN275" s="187"/>
      <c r="DO275" s="187"/>
      <c r="DP275" s="187"/>
      <c r="DQ275" s="222"/>
    </row>
    <row r="276" spans="1:121" s="223" customFormat="1" ht="31.5">
      <c r="A276" s="177">
        <f>MAX(A$1:$A275)+1</f>
        <v>184</v>
      </c>
      <c r="B276" s="185">
        <f>MAX($B$1:B275)+1</f>
        <v>184</v>
      </c>
      <c r="C276" s="210"/>
      <c r="D276" s="163" t="s">
        <v>2046</v>
      </c>
      <c r="E276" s="170" t="s">
        <v>1857</v>
      </c>
      <c r="F276" s="170" t="s">
        <v>2047</v>
      </c>
      <c r="G276" s="170" t="s">
        <v>3050</v>
      </c>
      <c r="H276" s="170"/>
      <c r="I276" s="172" t="s">
        <v>327</v>
      </c>
      <c r="J276" s="172" t="s">
        <v>327</v>
      </c>
      <c r="K276" s="172"/>
      <c r="L276" s="172" t="s">
        <v>329</v>
      </c>
      <c r="M276" s="174">
        <f>SUM(N276:Q276)</f>
        <v>321</v>
      </c>
      <c r="N276" s="175">
        <v>7</v>
      </c>
      <c r="O276" s="160">
        <v>253</v>
      </c>
      <c r="P276" s="161"/>
      <c r="Q276" s="497">
        <v>61</v>
      </c>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222"/>
    </row>
    <row r="277" spans="1:121" s="187" customFormat="1">
      <c r="A277" s="177"/>
      <c r="B277" s="178"/>
      <c r="C277" s="599" t="s">
        <v>220</v>
      </c>
      <c r="D277" s="599"/>
      <c r="E277" s="170"/>
      <c r="F277" s="170"/>
      <c r="G277" s="170" t="s">
        <v>3050</v>
      </c>
      <c r="H277" s="170"/>
      <c r="I277" s="172"/>
      <c r="J277" s="172"/>
      <c r="K277" s="172"/>
      <c r="L277" s="172"/>
      <c r="M277" s="174"/>
      <c r="N277" s="175"/>
      <c r="O277" s="160"/>
      <c r="P277" s="161"/>
      <c r="Q277" s="497"/>
    </row>
    <row r="278" spans="1:121" s="187" customFormat="1" ht="63">
      <c r="A278" s="177">
        <f>MAX(A$1:$A277)+1</f>
        <v>185</v>
      </c>
      <c r="B278" s="185">
        <f>MAX($B$1:B277)+1</f>
        <v>185</v>
      </c>
      <c r="C278" s="170"/>
      <c r="D278" s="163" t="s">
        <v>2048</v>
      </c>
      <c r="E278" s="170" t="s">
        <v>2049</v>
      </c>
      <c r="F278" s="170" t="s">
        <v>2050</v>
      </c>
      <c r="G278" s="170" t="s">
        <v>3149</v>
      </c>
      <c r="H278" s="170"/>
      <c r="I278" s="172" t="s">
        <v>327</v>
      </c>
      <c r="J278" s="172" t="s">
        <v>327</v>
      </c>
      <c r="K278" s="172"/>
      <c r="L278" s="172" t="s">
        <v>329</v>
      </c>
      <c r="M278" s="174">
        <f>SUM(N278:Q278)</f>
        <v>412</v>
      </c>
      <c r="N278" s="175">
        <v>7</v>
      </c>
      <c r="O278" s="160">
        <v>281</v>
      </c>
      <c r="P278" s="161">
        <v>56</v>
      </c>
      <c r="Q278" s="497">
        <v>68</v>
      </c>
    </row>
    <row r="279" spans="1:121" s="187" customFormat="1" ht="63">
      <c r="A279" s="177">
        <f>MAX(A$1:$A278)+1</f>
        <v>186</v>
      </c>
      <c r="B279" s="185">
        <f>MAX($B$1:B278)+1</f>
        <v>186</v>
      </c>
      <c r="C279" s="170"/>
      <c r="D279" s="163" t="s">
        <v>2051</v>
      </c>
      <c r="E279" s="170" t="s">
        <v>2052</v>
      </c>
      <c r="F279" s="170" t="s">
        <v>2053</v>
      </c>
      <c r="G279" s="170" t="s">
        <v>3150</v>
      </c>
      <c r="H279" s="170"/>
      <c r="I279" s="172" t="s">
        <v>327</v>
      </c>
      <c r="J279" s="172" t="s">
        <v>327</v>
      </c>
      <c r="K279" s="172"/>
      <c r="L279" s="172" t="s">
        <v>329</v>
      </c>
      <c r="M279" s="174">
        <f>SUM(N279:Q279)</f>
        <v>392</v>
      </c>
      <c r="N279" s="175">
        <v>7</v>
      </c>
      <c r="O279" s="160">
        <v>268</v>
      </c>
      <c r="P279" s="161">
        <v>56</v>
      </c>
      <c r="Q279" s="497">
        <v>61</v>
      </c>
    </row>
    <row r="280" spans="1:121" s="187" customFormat="1">
      <c r="A280" s="177"/>
      <c r="B280" s="178"/>
      <c r="C280" s="599" t="s">
        <v>2054</v>
      </c>
      <c r="D280" s="599"/>
      <c r="E280" s="170"/>
      <c r="F280" s="170"/>
      <c r="G280" s="170" t="s">
        <v>3050</v>
      </c>
      <c r="H280" s="170"/>
      <c r="I280" s="172"/>
      <c r="J280" s="172"/>
      <c r="K280" s="172"/>
      <c r="L280" s="172"/>
      <c r="M280" s="174"/>
      <c r="N280" s="175"/>
      <c r="O280" s="160"/>
      <c r="P280" s="161"/>
      <c r="Q280" s="497"/>
    </row>
    <row r="281" spans="1:121" s="187" customFormat="1" ht="63">
      <c r="A281" s="177">
        <f>MAX(A$1:$A280)+1</f>
        <v>187</v>
      </c>
      <c r="B281" s="185">
        <f>MAX($B$1:B280)+1</f>
        <v>187</v>
      </c>
      <c r="C281" s="170"/>
      <c r="D281" s="163" t="s">
        <v>2896</v>
      </c>
      <c r="E281" s="170" t="s">
        <v>2055</v>
      </c>
      <c r="F281" s="170" t="s">
        <v>2056</v>
      </c>
      <c r="G281" s="170" t="s">
        <v>3151</v>
      </c>
      <c r="H281" s="170"/>
      <c r="I281" s="172" t="s">
        <v>327</v>
      </c>
      <c r="J281" s="172" t="s">
        <v>327</v>
      </c>
      <c r="K281" s="172"/>
      <c r="L281" s="172" t="s">
        <v>329</v>
      </c>
      <c r="M281" s="174">
        <f>SUM(N281:Q281)</f>
        <v>388</v>
      </c>
      <c r="N281" s="175">
        <v>7</v>
      </c>
      <c r="O281" s="160">
        <v>268</v>
      </c>
      <c r="P281" s="161">
        <v>52</v>
      </c>
      <c r="Q281" s="497">
        <v>61</v>
      </c>
    </row>
    <row r="282" spans="1:121" s="187" customFormat="1" ht="63">
      <c r="A282" s="177">
        <f>MAX(A$1:$A281)+1</f>
        <v>188</v>
      </c>
      <c r="B282" s="185">
        <f>MAX($B$1:B281)+1</f>
        <v>188</v>
      </c>
      <c r="C282" s="170"/>
      <c r="D282" s="163" t="s">
        <v>2057</v>
      </c>
      <c r="E282" s="170" t="s">
        <v>2058</v>
      </c>
      <c r="F282" s="170" t="s">
        <v>2059</v>
      </c>
      <c r="G282" s="170" t="s">
        <v>3152</v>
      </c>
      <c r="H282" s="170"/>
      <c r="I282" s="172" t="s">
        <v>327</v>
      </c>
      <c r="J282" s="172" t="s">
        <v>327</v>
      </c>
      <c r="K282" s="172"/>
      <c r="L282" s="172" t="s">
        <v>329</v>
      </c>
      <c r="M282" s="174">
        <f>SUM(N282:Q282)</f>
        <v>395</v>
      </c>
      <c r="N282" s="175">
        <v>7</v>
      </c>
      <c r="O282" s="160">
        <v>265</v>
      </c>
      <c r="P282" s="161">
        <v>55</v>
      </c>
      <c r="Q282" s="497">
        <v>68</v>
      </c>
    </row>
    <row r="283" spans="1:121" s="187" customFormat="1">
      <c r="A283" s="177"/>
      <c r="B283" s="178"/>
      <c r="C283" s="596" t="s">
        <v>2060</v>
      </c>
      <c r="D283" s="596"/>
      <c r="E283" s="596"/>
      <c r="F283" s="596"/>
      <c r="G283" s="179" t="s">
        <v>3050</v>
      </c>
      <c r="H283" s="179"/>
      <c r="I283" s="172"/>
      <c r="J283" s="172"/>
      <c r="K283" s="172"/>
      <c r="L283" s="172"/>
      <c r="M283" s="174"/>
      <c r="N283" s="175"/>
      <c r="O283" s="160"/>
      <c r="P283" s="161"/>
      <c r="Q283" s="497"/>
    </row>
    <row r="284" spans="1:121" s="187" customFormat="1">
      <c r="A284" s="177"/>
      <c r="B284" s="178"/>
      <c r="C284" s="599" t="s">
        <v>2061</v>
      </c>
      <c r="D284" s="599"/>
      <c r="E284" s="599"/>
      <c r="F284" s="599"/>
      <c r="G284" s="211" t="s">
        <v>3050</v>
      </c>
      <c r="H284" s="211"/>
      <c r="I284" s="172"/>
      <c r="J284" s="172"/>
      <c r="K284" s="172"/>
      <c r="L284" s="172"/>
      <c r="M284" s="174"/>
      <c r="N284" s="175"/>
      <c r="O284" s="160"/>
      <c r="P284" s="161"/>
      <c r="Q284" s="497"/>
    </row>
    <row r="285" spans="1:121" s="187" customFormat="1" ht="173.25">
      <c r="A285" s="177">
        <f>MAX(A$1:$A284)+1</f>
        <v>189</v>
      </c>
      <c r="B285" s="185">
        <f>MAX($B$1:B284)+1</f>
        <v>189</v>
      </c>
      <c r="C285" s="170" t="s">
        <v>2062</v>
      </c>
      <c r="D285" s="163" t="s">
        <v>2063</v>
      </c>
      <c r="E285" s="170" t="s">
        <v>2064</v>
      </c>
      <c r="F285" s="170" t="s">
        <v>2897</v>
      </c>
      <c r="G285" s="171" t="s">
        <v>3153</v>
      </c>
      <c r="H285" s="170"/>
      <c r="I285" s="172" t="s">
        <v>327</v>
      </c>
      <c r="J285" s="172" t="s">
        <v>327</v>
      </c>
      <c r="K285" s="172"/>
      <c r="L285" s="172" t="s">
        <v>329</v>
      </c>
      <c r="M285" s="174">
        <f>SUM(N285:Q285)</f>
        <v>425</v>
      </c>
      <c r="N285" s="175">
        <v>7</v>
      </c>
      <c r="O285" s="160">
        <v>293</v>
      </c>
      <c r="P285" s="161">
        <v>65</v>
      </c>
      <c r="Q285" s="497">
        <v>60</v>
      </c>
    </row>
    <row r="286" spans="1:121" s="187" customFormat="1">
      <c r="A286" s="177"/>
      <c r="B286" s="178"/>
      <c r="C286" s="599" t="s">
        <v>2065</v>
      </c>
      <c r="D286" s="599"/>
      <c r="E286" s="599"/>
      <c r="F286" s="599"/>
      <c r="G286" s="211" t="s">
        <v>3050</v>
      </c>
      <c r="H286" s="211"/>
      <c r="I286" s="172"/>
      <c r="J286" s="172"/>
      <c r="K286" s="172"/>
      <c r="L286" s="172"/>
      <c r="M286" s="174"/>
      <c r="N286" s="175"/>
      <c r="O286" s="160"/>
      <c r="P286" s="161"/>
      <c r="Q286" s="497"/>
    </row>
    <row r="287" spans="1:121" s="223" customFormat="1" ht="78.75">
      <c r="A287" s="177">
        <f>MAX(A$1:$A286)+1</f>
        <v>190</v>
      </c>
      <c r="B287" s="185">
        <f>MAX($B$1:B286)+1</f>
        <v>190</v>
      </c>
      <c r="C287" s="170" t="s">
        <v>2066</v>
      </c>
      <c r="D287" s="163" t="s">
        <v>2067</v>
      </c>
      <c r="E287" s="170" t="s">
        <v>2068</v>
      </c>
      <c r="F287" s="170" t="s">
        <v>2069</v>
      </c>
      <c r="G287" s="170" t="s">
        <v>3134</v>
      </c>
      <c r="H287" s="170"/>
      <c r="I287" s="172" t="s">
        <v>327</v>
      </c>
      <c r="J287" s="172" t="s">
        <v>327</v>
      </c>
      <c r="K287" s="172"/>
      <c r="L287" s="172" t="s">
        <v>329</v>
      </c>
      <c r="M287" s="174">
        <f>SUM(N287:Q287)</f>
        <v>429</v>
      </c>
      <c r="N287" s="175">
        <v>7</v>
      </c>
      <c r="O287" s="160">
        <v>294</v>
      </c>
      <c r="P287" s="161">
        <v>67</v>
      </c>
      <c r="Q287" s="497">
        <v>61</v>
      </c>
      <c r="R287" s="187"/>
      <c r="S287" s="187"/>
      <c r="T287" s="187"/>
      <c r="U287" s="187"/>
      <c r="V287" s="187"/>
      <c r="W287" s="187"/>
      <c r="X287" s="187"/>
      <c r="Y287" s="187"/>
      <c r="Z287" s="187"/>
      <c r="AA287" s="187"/>
      <c r="AB287" s="187"/>
      <c r="AC287" s="187"/>
      <c r="AD287" s="187"/>
      <c r="AE287" s="187"/>
      <c r="AF287" s="187"/>
      <c r="AG287" s="187"/>
      <c r="AH287" s="187"/>
      <c r="AI287" s="187"/>
      <c r="AJ287" s="187"/>
      <c r="AK287" s="187"/>
      <c r="AL287" s="187"/>
      <c r="AM287" s="187"/>
      <c r="AN287" s="187"/>
      <c r="AO287" s="187"/>
      <c r="AP287" s="187"/>
      <c r="AQ287" s="187"/>
      <c r="AR287" s="187"/>
      <c r="AS287" s="187"/>
      <c r="AT287" s="187"/>
      <c r="AU287" s="187"/>
      <c r="AV287" s="187"/>
      <c r="AW287" s="187"/>
      <c r="AX287" s="187"/>
      <c r="AY287" s="187"/>
      <c r="AZ287" s="187"/>
      <c r="BA287" s="187"/>
      <c r="BB287" s="187"/>
      <c r="BC287" s="187"/>
      <c r="BD287" s="187"/>
      <c r="BE287" s="187"/>
      <c r="BF287" s="187"/>
      <c r="BG287" s="187"/>
      <c r="BH287" s="187"/>
      <c r="BI287" s="187"/>
      <c r="BJ287" s="187"/>
      <c r="BK287" s="187"/>
      <c r="BL287" s="187"/>
      <c r="BM287" s="187"/>
      <c r="BN287" s="187"/>
      <c r="BO287" s="187"/>
      <c r="BP287" s="187"/>
      <c r="BQ287" s="187"/>
      <c r="BR287" s="187"/>
      <c r="BS287" s="187"/>
      <c r="BT287" s="187"/>
      <c r="BU287" s="187"/>
      <c r="BV287" s="187"/>
      <c r="BW287" s="187"/>
      <c r="BX287" s="187"/>
      <c r="BY287" s="187"/>
      <c r="BZ287" s="187"/>
      <c r="CA287" s="187"/>
      <c r="CB287" s="187"/>
      <c r="CC287" s="187"/>
      <c r="CD287" s="187"/>
      <c r="CE287" s="187"/>
      <c r="CF287" s="187"/>
      <c r="CG287" s="187"/>
      <c r="CH287" s="187"/>
      <c r="CI287" s="187"/>
      <c r="CJ287" s="187"/>
      <c r="CK287" s="187"/>
      <c r="CL287" s="187"/>
      <c r="CM287" s="187"/>
      <c r="CN287" s="187"/>
      <c r="CO287" s="187"/>
      <c r="CP287" s="187"/>
      <c r="CQ287" s="187"/>
      <c r="CR287" s="187"/>
      <c r="CS287" s="187"/>
      <c r="CT287" s="187"/>
      <c r="CU287" s="187"/>
      <c r="CV287" s="187"/>
      <c r="CW287" s="187"/>
      <c r="CX287" s="187"/>
      <c r="CY287" s="187"/>
      <c r="CZ287" s="187"/>
      <c r="DA287" s="187"/>
      <c r="DB287" s="187"/>
      <c r="DC287" s="187"/>
      <c r="DD287" s="187"/>
      <c r="DE287" s="187"/>
      <c r="DF287" s="187"/>
      <c r="DG287" s="187"/>
      <c r="DH287" s="187"/>
      <c r="DI287" s="187"/>
      <c r="DJ287" s="187"/>
      <c r="DK287" s="187"/>
      <c r="DL287" s="187"/>
      <c r="DM287" s="187"/>
      <c r="DN287" s="187"/>
      <c r="DO287" s="187"/>
      <c r="DP287" s="187"/>
      <c r="DQ287" s="222"/>
    </row>
    <row r="288" spans="1:121" s="223" customFormat="1" ht="63">
      <c r="A288" s="177">
        <f>MAX(A$1:$A287)+1</f>
        <v>191</v>
      </c>
      <c r="B288" s="185">
        <f>MAX($B$1:B287)+1</f>
        <v>191</v>
      </c>
      <c r="C288" s="170" t="s">
        <v>2070</v>
      </c>
      <c r="D288" s="163" t="s">
        <v>2071</v>
      </c>
      <c r="E288" s="170" t="s">
        <v>2072</v>
      </c>
      <c r="F288" s="170" t="s">
        <v>2073</v>
      </c>
      <c r="G288" s="170" t="s">
        <v>3154</v>
      </c>
      <c r="H288" s="170"/>
      <c r="I288" s="172" t="s">
        <v>327</v>
      </c>
      <c r="J288" s="172" t="s">
        <v>327</v>
      </c>
      <c r="K288" s="172"/>
      <c r="L288" s="172" t="s">
        <v>329</v>
      </c>
      <c r="M288" s="174">
        <f>SUM(N288:Q288)</f>
        <v>421</v>
      </c>
      <c r="N288" s="175">
        <v>7</v>
      </c>
      <c r="O288" s="160">
        <v>286</v>
      </c>
      <c r="P288" s="161">
        <v>67</v>
      </c>
      <c r="Q288" s="497">
        <v>61</v>
      </c>
      <c r="R288" s="187"/>
      <c r="S288" s="187"/>
      <c r="T288" s="187"/>
      <c r="U288" s="187"/>
      <c r="V288" s="187"/>
      <c r="W288" s="187"/>
      <c r="X288" s="187"/>
      <c r="Y288" s="187"/>
      <c r="Z288" s="187"/>
      <c r="AA288" s="187"/>
      <c r="AB288" s="187"/>
      <c r="AC288" s="187"/>
      <c r="AD288" s="187"/>
      <c r="AE288" s="187"/>
      <c r="AF288" s="187"/>
      <c r="AG288" s="187"/>
      <c r="AH288" s="187"/>
      <c r="AI288" s="187"/>
      <c r="AJ288" s="187"/>
      <c r="AK288" s="187"/>
      <c r="AL288" s="187"/>
      <c r="AM288" s="187"/>
      <c r="AN288" s="187"/>
      <c r="AO288" s="187"/>
      <c r="AP288" s="187"/>
      <c r="AQ288" s="187"/>
      <c r="AR288" s="187"/>
      <c r="AS288" s="187"/>
      <c r="AT288" s="187"/>
      <c r="AU288" s="187"/>
      <c r="AV288" s="187"/>
      <c r="AW288" s="187"/>
      <c r="AX288" s="187"/>
      <c r="AY288" s="187"/>
      <c r="AZ288" s="187"/>
      <c r="BA288" s="187"/>
      <c r="BB288" s="187"/>
      <c r="BC288" s="187"/>
      <c r="BD288" s="187"/>
      <c r="BE288" s="187"/>
      <c r="BF288" s="187"/>
      <c r="BG288" s="187"/>
      <c r="BH288" s="187"/>
      <c r="BI288" s="187"/>
      <c r="BJ288" s="187"/>
      <c r="BK288" s="187"/>
      <c r="BL288" s="187"/>
      <c r="BM288" s="187"/>
      <c r="BN288" s="187"/>
      <c r="BO288" s="187"/>
      <c r="BP288" s="187"/>
      <c r="BQ288" s="187"/>
      <c r="BR288" s="187"/>
      <c r="BS288" s="187"/>
      <c r="BT288" s="187"/>
      <c r="BU288" s="187"/>
      <c r="BV288" s="187"/>
      <c r="BW288" s="187"/>
      <c r="BX288" s="187"/>
      <c r="BY288" s="187"/>
      <c r="BZ288" s="187"/>
      <c r="CA288" s="187"/>
      <c r="CB288" s="187"/>
      <c r="CC288" s="187"/>
      <c r="CD288" s="187"/>
      <c r="CE288" s="187"/>
      <c r="CF288" s="187"/>
      <c r="CG288" s="187"/>
      <c r="CH288" s="187"/>
      <c r="CI288" s="187"/>
      <c r="CJ288" s="187"/>
      <c r="CK288" s="187"/>
      <c r="CL288" s="187"/>
      <c r="CM288" s="187"/>
      <c r="CN288" s="187"/>
      <c r="CO288" s="187"/>
      <c r="CP288" s="187"/>
      <c r="CQ288" s="187"/>
      <c r="CR288" s="187"/>
      <c r="CS288" s="187"/>
      <c r="CT288" s="187"/>
      <c r="CU288" s="187"/>
      <c r="CV288" s="187"/>
      <c r="CW288" s="187"/>
      <c r="CX288" s="187"/>
      <c r="CY288" s="187"/>
      <c r="CZ288" s="187"/>
      <c r="DA288" s="187"/>
      <c r="DB288" s="187"/>
      <c r="DC288" s="187"/>
      <c r="DD288" s="187"/>
      <c r="DE288" s="187"/>
      <c r="DF288" s="187"/>
      <c r="DG288" s="187"/>
      <c r="DH288" s="187"/>
      <c r="DI288" s="187"/>
      <c r="DJ288" s="187"/>
      <c r="DK288" s="187"/>
      <c r="DL288" s="187"/>
      <c r="DM288" s="187"/>
      <c r="DN288" s="187"/>
      <c r="DO288" s="187"/>
      <c r="DP288" s="187"/>
      <c r="DQ288" s="222"/>
    </row>
    <row r="289" spans="1:17" s="187" customFormat="1">
      <c r="A289" s="177"/>
      <c r="B289" s="178"/>
      <c r="C289" s="599" t="s">
        <v>2074</v>
      </c>
      <c r="D289" s="599"/>
      <c r="E289" s="599"/>
      <c r="F289" s="599"/>
      <c r="G289" s="211" t="s">
        <v>3050</v>
      </c>
      <c r="H289" s="211"/>
      <c r="I289" s="172"/>
      <c r="J289" s="172"/>
      <c r="K289" s="172"/>
      <c r="L289" s="172"/>
      <c r="M289" s="174"/>
      <c r="N289" s="175"/>
      <c r="O289" s="160"/>
      <c r="P289" s="161"/>
      <c r="Q289" s="497"/>
    </row>
    <row r="290" spans="1:17" s="187" customFormat="1" ht="78.75">
      <c r="A290" s="177">
        <f>MAX(A$1:$A289)+1</f>
        <v>192</v>
      </c>
      <c r="B290" s="185">
        <f>MAX($B$1:B289)+1</f>
        <v>192</v>
      </c>
      <c r="C290" s="170" t="s">
        <v>2075</v>
      </c>
      <c r="D290" s="163" t="s">
        <v>2076</v>
      </c>
      <c r="E290" s="170" t="s">
        <v>2077</v>
      </c>
      <c r="F290" s="170" t="s">
        <v>2078</v>
      </c>
      <c r="G290" s="170" t="s">
        <v>3154</v>
      </c>
      <c r="H290" s="170"/>
      <c r="I290" s="172" t="s">
        <v>327</v>
      </c>
      <c r="J290" s="172" t="s">
        <v>327</v>
      </c>
      <c r="K290" s="172"/>
      <c r="L290" s="172" t="s">
        <v>329</v>
      </c>
      <c r="M290" s="174">
        <f>SUM(N290:Q290)</f>
        <v>429</v>
      </c>
      <c r="N290" s="175">
        <v>7</v>
      </c>
      <c r="O290" s="160">
        <v>294</v>
      </c>
      <c r="P290" s="161">
        <v>67</v>
      </c>
      <c r="Q290" s="497">
        <v>61</v>
      </c>
    </row>
    <row r="291" spans="1:17" s="187" customFormat="1" ht="63">
      <c r="A291" s="177">
        <f>MAX(A$1:$A290)+1</f>
        <v>193</v>
      </c>
      <c r="B291" s="185">
        <f>MAX($B$1:B290)+1</f>
        <v>193</v>
      </c>
      <c r="C291" s="170" t="s">
        <v>2079</v>
      </c>
      <c r="D291" s="163" t="s">
        <v>2080</v>
      </c>
      <c r="E291" s="170" t="s">
        <v>2081</v>
      </c>
      <c r="F291" s="170" t="s">
        <v>2082</v>
      </c>
      <c r="G291" s="170" t="s">
        <v>3154</v>
      </c>
      <c r="H291" s="170"/>
      <c r="I291" s="172" t="s">
        <v>327</v>
      </c>
      <c r="J291" s="172" t="s">
        <v>327</v>
      </c>
      <c r="K291" s="172"/>
      <c r="L291" s="172" t="s">
        <v>329</v>
      </c>
      <c r="M291" s="174">
        <f>SUM(N291:Q291)</f>
        <v>429</v>
      </c>
      <c r="N291" s="175">
        <v>7</v>
      </c>
      <c r="O291" s="160">
        <v>294</v>
      </c>
      <c r="P291" s="161">
        <v>67</v>
      </c>
      <c r="Q291" s="497">
        <v>61</v>
      </c>
    </row>
    <row r="292" spans="1:17" s="224" customFormat="1" ht="63">
      <c r="A292" s="177">
        <f>MAX(A$1:$A291)+1</f>
        <v>194</v>
      </c>
      <c r="B292" s="185">
        <f>MAX($B$1:B291)+1</f>
        <v>194</v>
      </c>
      <c r="C292" s="170"/>
      <c r="D292" s="163" t="s">
        <v>2083</v>
      </c>
      <c r="E292" s="170" t="s">
        <v>2084</v>
      </c>
      <c r="F292" s="170" t="s">
        <v>2085</v>
      </c>
      <c r="G292" s="170" t="s">
        <v>3154</v>
      </c>
      <c r="H292" s="170"/>
      <c r="I292" s="172" t="s">
        <v>327</v>
      </c>
      <c r="J292" s="172" t="s">
        <v>327</v>
      </c>
      <c r="K292" s="172"/>
      <c r="L292" s="172" t="s">
        <v>329</v>
      </c>
      <c r="M292" s="174">
        <f>SUM(N292:Q292)</f>
        <v>429</v>
      </c>
      <c r="N292" s="175">
        <v>7</v>
      </c>
      <c r="O292" s="160">
        <v>294</v>
      </c>
      <c r="P292" s="161">
        <v>67</v>
      </c>
      <c r="Q292" s="497">
        <v>61</v>
      </c>
    </row>
    <row r="293" spans="1:17" s="187" customFormat="1">
      <c r="A293" s="177"/>
      <c r="B293" s="178"/>
      <c r="C293" s="598" t="s">
        <v>171</v>
      </c>
      <c r="D293" s="598"/>
      <c r="E293" s="598"/>
      <c r="F293" s="598"/>
      <c r="G293" s="208" t="s">
        <v>3050</v>
      </c>
      <c r="H293" s="208"/>
      <c r="I293" s="172"/>
      <c r="J293" s="172"/>
      <c r="K293" s="172"/>
      <c r="L293" s="172"/>
      <c r="M293" s="174"/>
      <c r="N293" s="175"/>
      <c r="O293" s="160"/>
      <c r="P293" s="161"/>
      <c r="Q293" s="497"/>
    </row>
    <row r="294" spans="1:17" s="232" customFormat="1">
      <c r="A294" s="225"/>
      <c r="B294" s="226"/>
      <c r="C294" s="599" t="s">
        <v>2086</v>
      </c>
      <c r="D294" s="599"/>
      <c r="E294" s="599"/>
      <c r="F294" s="599"/>
      <c r="G294" s="211" t="s">
        <v>3050</v>
      </c>
      <c r="H294" s="211"/>
      <c r="I294" s="227"/>
      <c r="J294" s="227"/>
      <c r="K294" s="227"/>
      <c r="L294" s="227"/>
      <c r="M294" s="228"/>
      <c r="N294" s="229"/>
      <c r="O294" s="230"/>
      <c r="P294" s="231"/>
      <c r="Q294" s="501"/>
    </row>
    <row r="295" spans="1:17" s="187" customFormat="1" ht="78.75">
      <c r="A295" s="177">
        <f>MAX(A$1:$A294)+1</f>
        <v>195</v>
      </c>
      <c r="B295" s="185">
        <f>MAX($B$1:B294)+1</f>
        <v>195</v>
      </c>
      <c r="C295" s="170"/>
      <c r="D295" s="163" t="s">
        <v>2087</v>
      </c>
      <c r="E295" s="170" t="s">
        <v>2088</v>
      </c>
      <c r="F295" s="170" t="s">
        <v>2089</v>
      </c>
      <c r="G295" s="170" t="s">
        <v>3155</v>
      </c>
      <c r="H295" s="170"/>
      <c r="I295" s="172" t="s">
        <v>327</v>
      </c>
      <c r="J295" s="172" t="s">
        <v>327</v>
      </c>
      <c r="K295" s="172"/>
      <c r="L295" s="172" t="s">
        <v>329</v>
      </c>
      <c r="M295" s="174">
        <f>SUM(N295:Q295)</f>
        <v>432</v>
      </c>
      <c r="N295" s="175">
        <v>7</v>
      </c>
      <c r="O295" s="160">
        <v>297</v>
      </c>
      <c r="P295" s="161">
        <v>67</v>
      </c>
      <c r="Q295" s="497">
        <v>61</v>
      </c>
    </row>
    <row r="296" spans="1:17" s="187" customFormat="1">
      <c r="A296" s="177"/>
      <c r="B296" s="178"/>
      <c r="C296" s="596" t="s">
        <v>2090</v>
      </c>
      <c r="D296" s="596"/>
      <c r="E296" s="596"/>
      <c r="F296" s="596"/>
      <c r="G296" s="179" t="s">
        <v>3050</v>
      </c>
      <c r="H296" s="179"/>
      <c r="I296" s="172"/>
      <c r="J296" s="172"/>
      <c r="K296" s="172"/>
      <c r="L296" s="172"/>
      <c r="M296" s="174"/>
      <c r="N296" s="175"/>
      <c r="O296" s="160"/>
      <c r="P296" s="161"/>
      <c r="Q296" s="497"/>
    </row>
    <row r="297" spans="1:17" s="187" customFormat="1">
      <c r="A297" s="177"/>
      <c r="B297" s="178"/>
      <c r="C297" s="596" t="s">
        <v>80</v>
      </c>
      <c r="D297" s="596"/>
      <c r="E297" s="596"/>
      <c r="F297" s="596"/>
      <c r="G297" s="179" t="s">
        <v>3050</v>
      </c>
      <c r="H297" s="179"/>
      <c r="I297" s="172"/>
      <c r="J297" s="172"/>
      <c r="K297" s="172"/>
      <c r="L297" s="172"/>
      <c r="M297" s="174"/>
      <c r="N297" s="175"/>
      <c r="O297" s="160"/>
      <c r="P297" s="161"/>
      <c r="Q297" s="497"/>
    </row>
    <row r="298" spans="1:17" s="187" customFormat="1">
      <c r="A298" s="177"/>
      <c r="B298" s="178"/>
      <c r="C298" s="596" t="s">
        <v>169</v>
      </c>
      <c r="D298" s="596"/>
      <c r="E298" s="596"/>
      <c r="F298" s="596"/>
      <c r="G298" s="179" t="s">
        <v>3050</v>
      </c>
      <c r="H298" s="179"/>
      <c r="I298" s="172"/>
      <c r="J298" s="172"/>
      <c r="K298" s="172"/>
      <c r="L298" s="172"/>
      <c r="M298" s="174"/>
      <c r="N298" s="175"/>
      <c r="O298" s="160"/>
      <c r="P298" s="161"/>
      <c r="Q298" s="497"/>
    </row>
    <row r="299" spans="1:17" s="187" customFormat="1" ht="94.5">
      <c r="A299" s="177">
        <f>MAX(A$1:$A298)+1</f>
        <v>196</v>
      </c>
      <c r="B299" s="185">
        <f>MAX($B$1:B298)+1</f>
        <v>196</v>
      </c>
      <c r="C299" s="170" t="s">
        <v>2091</v>
      </c>
      <c r="D299" s="163" t="s">
        <v>2092</v>
      </c>
      <c r="E299" s="170" t="s">
        <v>2093</v>
      </c>
      <c r="F299" s="170" t="s">
        <v>2094</v>
      </c>
      <c r="G299" s="170" t="s">
        <v>3156</v>
      </c>
      <c r="H299" s="170"/>
      <c r="I299" s="172" t="s">
        <v>327</v>
      </c>
      <c r="J299" s="172"/>
      <c r="K299" s="172"/>
      <c r="L299" s="172" t="s">
        <v>329</v>
      </c>
      <c r="M299" s="174">
        <f>SUM(N299:Q299)</f>
        <v>1</v>
      </c>
      <c r="N299" s="175">
        <v>1</v>
      </c>
      <c r="O299" s="160"/>
      <c r="P299" s="161"/>
      <c r="Q299" s="497"/>
    </row>
    <row r="300" spans="1:17" s="187" customFormat="1">
      <c r="A300" s="177"/>
      <c r="B300" s="178"/>
      <c r="C300" s="596" t="s">
        <v>2095</v>
      </c>
      <c r="D300" s="596"/>
      <c r="E300" s="596"/>
      <c r="F300" s="596"/>
      <c r="G300" s="179" t="s">
        <v>3050</v>
      </c>
      <c r="H300" s="179"/>
      <c r="I300" s="172"/>
      <c r="J300" s="172"/>
      <c r="K300" s="172"/>
      <c r="L300" s="172"/>
      <c r="M300" s="174"/>
      <c r="N300" s="175"/>
      <c r="O300" s="160"/>
      <c r="P300" s="161"/>
      <c r="Q300" s="497"/>
    </row>
    <row r="301" spans="1:17" s="187" customFormat="1" ht="204.75">
      <c r="A301" s="177">
        <f>MAX(A$1:$A300)+1</f>
        <v>197</v>
      </c>
      <c r="B301" s="185">
        <f>MAX($B$1:B300)+1</f>
        <v>197</v>
      </c>
      <c r="C301" s="170" t="s">
        <v>2096</v>
      </c>
      <c r="D301" s="163" t="s">
        <v>2097</v>
      </c>
      <c r="E301" s="170" t="s">
        <v>2098</v>
      </c>
      <c r="F301" s="170" t="s">
        <v>2099</v>
      </c>
      <c r="G301" s="170" t="s">
        <v>3157</v>
      </c>
      <c r="H301" s="170"/>
      <c r="I301" s="172" t="s">
        <v>327</v>
      </c>
      <c r="J301" s="172"/>
      <c r="K301" s="172"/>
      <c r="L301" s="172" t="s">
        <v>329</v>
      </c>
      <c r="M301" s="174">
        <f>SUM(N301:Q301)</f>
        <v>1</v>
      </c>
      <c r="N301" s="175">
        <v>1</v>
      </c>
      <c r="O301" s="160"/>
      <c r="P301" s="161"/>
      <c r="Q301" s="497"/>
    </row>
    <row r="302" spans="1:17" s="187" customFormat="1">
      <c r="A302" s="177"/>
      <c r="B302" s="178"/>
      <c r="C302" s="596" t="s">
        <v>173</v>
      </c>
      <c r="D302" s="596"/>
      <c r="E302" s="596"/>
      <c r="F302" s="596"/>
      <c r="G302" s="179" t="s">
        <v>3050</v>
      </c>
      <c r="H302" s="179"/>
      <c r="I302" s="172"/>
      <c r="J302" s="172"/>
      <c r="K302" s="172"/>
      <c r="L302" s="172"/>
      <c r="M302" s="174"/>
      <c r="N302" s="175"/>
      <c r="O302" s="160"/>
      <c r="P302" s="161"/>
      <c r="Q302" s="497"/>
    </row>
    <row r="303" spans="1:17" s="187" customFormat="1">
      <c r="A303" s="177"/>
      <c r="B303" s="178"/>
      <c r="C303" s="601" t="s">
        <v>175</v>
      </c>
      <c r="D303" s="601"/>
      <c r="E303" s="601"/>
      <c r="F303" s="601"/>
      <c r="G303" s="210" t="s">
        <v>3050</v>
      </c>
      <c r="H303" s="210"/>
      <c r="I303" s="172"/>
      <c r="J303" s="172"/>
      <c r="K303" s="172"/>
      <c r="L303" s="172"/>
      <c r="M303" s="174"/>
      <c r="N303" s="175"/>
      <c r="O303" s="160"/>
      <c r="P303" s="161"/>
      <c r="Q303" s="497"/>
    </row>
    <row r="304" spans="1:17" s="187" customFormat="1" ht="94.5">
      <c r="A304" s="177">
        <f>MAX(A$1:$A303)+1</f>
        <v>198</v>
      </c>
      <c r="B304" s="185">
        <f>MAX($B$1:B303)+1</f>
        <v>198</v>
      </c>
      <c r="C304" s="170"/>
      <c r="D304" s="163" t="s">
        <v>2100</v>
      </c>
      <c r="E304" s="170" t="s">
        <v>2101</v>
      </c>
      <c r="F304" s="170" t="s">
        <v>2102</v>
      </c>
      <c r="G304" s="170" t="s">
        <v>3158</v>
      </c>
      <c r="H304" s="170"/>
      <c r="I304" s="172" t="s">
        <v>327</v>
      </c>
      <c r="J304" s="172"/>
      <c r="K304" s="172"/>
      <c r="L304" s="172" t="s">
        <v>329</v>
      </c>
      <c r="M304" s="174">
        <f>SUM(N304:Q304)</f>
        <v>1</v>
      </c>
      <c r="N304" s="175">
        <v>1</v>
      </c>
      <c r="O304" s="160"/>
      <c r="P304" s="161"/>
      <c r="Q304" s="497"/>
    </row>
    <row r="305" spans="1:17" s="187" customFormat="1">
      <c r="A305" s="177"/>
      <c r="B305" s="178"/>
      <c r="C305" s="601" t="s">
        <v>196</v>
      </c>
      <c r="D305" s="601"/>
      <c r="E305" s="601"/>
      <c r="F305" s="601"/>
      <c r="G305" s="210" t="s">
        <v>3050</v>
      </c>
      <c r="H305" s="210"/>
      <c r="I305" s="172"/>
      <c r="J305" s="172"/>
      <c r="K305" s="172"/>
      <c r="L305" s="172"/>
      <c r="M305" s="174"/>
      <c r="N305" s="175"/>
      <c r="O305" s="160"/>
      <c r="P305" s="161"/>
      <c r="Q305" s="497"/>
    </row>
    <row r="306" spans="1:17" s="187" customFormat="1" ht="141.75">
      <c r="A306" s="177">
        <f>MAX(A$1:$A305)+1</f>
        <v>199</v>
      </c>
      <c r="B306" s="185">
        <f>MAX($B$1:B305)+1</f>
        <v>199</v>
      </c>
      <c r="C306" s="170"/>
      <c r="D306" s="163" t="s">
        <v>2103</v>
      </c>
      <c r="E306" s="170" t="s">
        <v>2104</v>
      </c>
      <c r="F306" s="170" t="s">
        <v>2105</v>
      </c>
      <c r="G306" s="170" t="s">
        <v>3159</v>
      </c>
      <c r="H306" s="170"/>
      <c r="I306" s="172" t="s">
        <v>327</v>
      </c>
      <c r="J306" s="172"/>
      <c r="K306" s="172"/>
      <c r="L306" s="172" t="s">
        <v>329</v>
      </c>
      <c r="M306" s="174">
        <f>SUM(N306:Q306)</f>
        <v>1</v>
      </c>
      <c r="N306" s="175">
        <v>1</v>
      </c>
      <c r="O306" s="160"/>
      <c r="P306" s="161"/>
      <c r="Q306" s="497"/>
    </row>
    <row r="307" spans="1:17" s="187" customFormat="1" ht="220.5">
      <c r="A307" s="177">
        <f>MAX(A$1:$A306)+1</f>
        <v>200</v>
      </c>
      <c r="B307" s="185">
        <f>MAX($B$1:B306)+1</f>
        <v>200</v>
      </c>
      <c r="C307" s="170"/>
      <c r="D307" s="163" t="s">
        <v>2106</v>
      </c>
      <c r="E307" s="170" t="s">
        <v>2107</v>
      </c>
      <c r="F307" s="170" t="s">
        <v>2108</v>
      </c>
      <c r="G307" s="170" t="s">
        <v>3160</v>
      </c>
      <c r="H307" s="170"/>
      <c r="I307" s="172" t="s">
        <v>327</v>
      </c>
      <c r="J307" s="172"/>
      <c r="K307" s="172"/>
      <c r="L307" s="172" t="s">
        <v>329</v>
      </c>
      <c r="M307" s="174">
        <f>SUM(N307:Q307)</f>
        <v>1</v>
      </c>
      <c r="N307" s="175">
        <v>1</v>
      </c>
      <c r="O307" s="160"/>
      <c r="P307" s="161"/>
      <c r="Q307" s="497"/>
    </row>
    <row r="308" spans="1:17" s="187" customFormat="1">
      <c r="A308" s="177"/>
      <c r="B308" s="178"/>
      <c r="C308" s="601" t="s">
        <v>197</v>
      </c>
      <c r="D308" s="601"/>
      <c r="E308" s="601"/>
      <c r="F308" s="601"/>
      <c r="G308" s="210" t="s">
        <v>3050</v>
      </c>
      <c r="H308" s="210"/>
      <c r="I308" s="172"/>
      <c r="J308" s="172"/>
      <c r="K308" s="172"/>
      <c r="L308" s="172"/>
      <c r="M308" s="174"/>
      <c r="N308" s="175"/>
      <c r="O308" s="160"/>
      <c r="P308" s="161"/>
      <c r="Q308" s="497"/>
    </row>
    <row r="309" spans="1:17" s="187" customFormat="1" ht="173.25">
      <c r="A309" s="177">
        <f>MAX(A$1:$A308)+1</f>
        <v>201</v>
      </c>
      <c r="B309" s="185">
        <f>MAX($B$1:B308)+1</f>
        <v>201</v>
      </c>
      <c r="C309" s="170"/>
      <c r="D309" s="163" t="s">
        <v>2109</v>
      </c>
      <c r="E309" s="170" t="s">
        <v>2110</v>
      </c>
      <c r="F309" s="170" t="s">
        <v>2111</v>
      </c>
      <c r="G309" s="170" t="s">
        <v>3161</v>
      </c>
      <c r="H309" s="170"/>
      <c r="I309" s="172" t="s">
        <v>327</v>
      </c>
      <c r="J309" s="172"/>
      <c r="K309" s="172"/>
      <c r="L309" s="172" t="s">
        <v>329</v>
      </c>
      <c r="M309" s="174">
        <f>SUM(N309:Q309)</f>
        <v>1</v>
      </c>
      <c r="N309" s="175">
        <v>1</v>
      </c>
      <c r="O309" s="160"/>
      <c r="P309" s="161"/>
      <c r="Q309" s="497"/>
    </row>
    <row r="310" spans="1:17" s="187" customFormat="1">
      <c r="A310" s="177"/>
      <c r="B310" s="178"/>
      <c r="C310" s="601" t="s">
        <v>198</v>
      </c>
      <c r="D310" s="601"/>
      <c r="E310" s="601"/>
      <c r="F310" s="601"/>
      <c r="G310" s="210" t="s">
        <v>3050</v>
      </c>
      <c r="H310" s="210"/>
      <c r="I310" s="172"/>
      <c r="J310" s="172"/>
      <c r="K310" s="172"/>
      <c r="L310" s="172"/>
      <c r="M310" s="174"/>
      <c r="N310" s="175"/>
      <c r="O310" s="160"/>
      <c r="P310" s="161"/>
      <c r="Q310" s="497"/>
    </row>
    <row r="311" spans="1:17" s="187" customFormat="1" ht="126">
      <c r="A311" s="177">
        <f>MAX(A$1:$A310)+1</f>
        <v>202</v>
      </c>
      <c r="B311" s="185">
        <f>MAX($B$1:B310)+1</f>
        <v>202</v>
      </c>
      <c r="C311" s="170"/>
      <c r="D311" s="163" t="s">
        <v>2112</v>
      </c>
      <c r="E311" s="170" t="s">
        <v>2113</v>
      </c>
      <c r="F311" s="170" t="s">
        <v>2114</v>
      </c>
      <c r="G311" s="170" t="s">
        <v>3162</v>
      </c>
      <c r="H311" s="170"/>
      <c r="I311" s="172" t="s">
        <v>327</v>
      </c>
      <c r="J311" s="172"/>
      <c r="K311" s="172"/>
      <c r="L311" s="172" t="s">
        <v>329</v>
      </c>
      <c r="M311" s="174">
        <f>SUM(N311:Q311)</f>
        <v>1</v>
      </c>
      <c r="N311" s="175">
        <v>1</v>
      </c>
      <c r="O311" s="160"/>
      <c r="P311" s="161"/>
      <c r="Q311" s="497"/>
    </row>
    <row r="312" spans="1:17" s="187" customFormat="1" ht="157.5">
      <c r="A312" s="177">
        <f>MAX(A$1:$A311)+1</f>
        <v>203</v>
      </c>
      <c r="B312" s="185">
        <f>MAX($B$1:B311)+1</f>
        <v>203</v>
      </c>
      <c r="C312" s="170"/>
      <c r="D312" s="163" t="s">
        <v>2115</v>
      </c>
      <c r="E312" s="170" t="s">
        <v>2116</v>
      </c>
      <c r="F312" s="170" t="s">
        <v>2117</v>
      </c>
      <c r="G312" s="170" t="s">
        <v>3163</v>
      </c>
      <c r="H312" s="170"/>
      <c r="I312" s="172" t="s">
        <v>327</v>
      </c>
      <c r="J312" s="172"/>
      <c r="K312" s="172"/>
      <c r="L312" s="172" t="s">
        <v>329</v>
      </c>
      <c r="M312" s="174">
        <f>SUM(N312:Q312)</f>
        <v>1</v>
      </c>
      <c r="N312" s="175">
        <v>1</v>
      </c>
      <c r="O312" s="160"/>
      <c r="P312" s="161"/>
      <c r="Q312" s="497"/>
    </row>
    <row r="313" spans="1:17" s="187" customFormat="1">
      <c r="A313" s="177"/>
      <c r="B313" s="178"/>
      <c r="C313" s="596" t="s">
        <v>171</v>
      </c>
      <c r="D313" s="596"/>
      <c r="E313" s="596"/>
      <c r="F313" s="596"/>
      <c r="G313" s="179" t="s">
        <v>3050</v>
      </c>
      <c r="H313" s="179"/>
      <c r="I313" s="172"/>
      <c r="J313" s="172"/>
      <c r="K313" s="172"/>
      <c r="L313" s="172"/>
      <c r="M313" s="174"/>
      <c r="N313" s="175"/>
      <c r="O313" s="160"/>
      <c r="P313" s="161"/>
      <c r="Q313" s="497"/>
    </row>
    <row r="314" spans="1:17" s="187" customFormat="1">
      <c r="A314" s="177"/>
      <c r="B314" s="178"/>
      <c r="C314" s="601" t="s">
        <v>199</v>
      </c>
      <c r="D314" s="601"/>
      <c r="E314" s="601"/>
      <c r="F314" s="601"/>
      <c r="G314" s="210" t="s">
        <v>3050</v>
      </c>
      <c r="H314" s="210"/>
      <c r="I314" s="172"/>
      <c r="J314" s="172"/>
      <c r="K314" s="172"/>
      <c r="L314" s="172"/>
      <c r="M314" s="174"/>
      <c r="N314" s="175"/>
      <c r="O314" s="160"/>
      <c r="P314" s="161"/>
      <c r="Q314" s="497"/>
    </row>
    <row r="315" spans="1:17" s="187" customFormat="1" ht="110.25">
      <c r="A315" s="177">
        <f>MAX(A$1:$A314)+1</f>
        <v>204</v>
      </c>
      <c r="B315" s="185">
        <f>MAX($B$1:B314)+1</f>
        <v>204</v>
      </c>
      <c r="C315" s="170"/>
      <c r="D315" s="163" t="s">
        <v>2118</v>
      </c>
      <c r="E315" s="170" t="s">
        <v>2119</v>
      </c>
      <c r="F315" s="170" t="s">
        <v>2120</v>
      </c>
      <c r="G315" s="170" t="s">
        <v>3164</v>
      </c>
      <c r="H315" s="170"/>
      <c r="I315" s="172" t="s">
        <v>327</v>
      </c>
      <c r="J315" s="172"/>
      <c r="K315" s="172"/>
      <c r="L315" s="172" t="s">
        <v>329</v>
      </c>
      <c r="M315" s="174">
        <f>SUM(N315:Q315)</f>
        <v>1</v>
      </c>
      <c r="N315" s="175">
        <v>1</v>
      </c>
      <c r="O315" s="160"/>
      <c r="P315" s="161"/>
      <c r="Q315" s="497"/>
    </row>
    <row r="316" spans="1:17" s="187" customFormat="1">
      <c r="A316" s="177"/>
      <c r="B316" s="178"/>
      <c r="C316" s="601" t="s">
        <v>2121</v>
      </c>
      <c r="D316" s="601"/>
      <c r="E316" s="601"/>
      <c r="F316" s="601"/>
      <c r="G316" s="210" t="s">
        <v>3050</v>
      </c>
      <c r="H316" s="210"/>
      <c r="I316" s="172"/>
      <c r="J316" s="172"/>
      <c r="K316" s="172"/>
      <c r="L316" s="172"/>
      <c r="M316" s="174"/>
      <c r="N316" s="175"/>
      <c r="O316" s="160"/>
      <c r="P316" s="161"/>
      <c r="Q316" s="497"/>
    </row>
    <row r="317" spans="1:17" s="187" customFormat="1" ht="110.25">
      <c r="A317" s="177">
        <f>MAX(A$1:$A316)+1</f>
        <v>205</v>
      </c>
      <c r="B317" s="185">
        <f>MAX($B$1:B316)+1</f>
        <v>205</v>
      </c>
      <c r="C317" s="170"/>
      <c r="D317" s="163" t="s">
        <v>2122</v>
      </c>
      <c r="E317" s="170" t="s">
        <v>2123</v>
      </c>
      <c r="F317" s="170" t="s">
        <v>2124</v>
      </c>
      <c r="G317" s="170" t="s">
        <v>3165</v>
      </c>
      <c r="H317" s="170"/>
      <c r="I317" s="172" t="s">
        <v>327</v>
      </c>
      <c r="J317" s="172"/>
      <c r="K317" s="172"/>
      <c r="L317" s="172" t="s">
        <v>329</v>
      </c>
      <c r="M317" s="174">
        <f>SUM(N317:Q317)</f>
        <v>1</v>
      </c>
      <c r="N317" s="175">
        <v>1</v>
      </c>
      <c r="O317" s="160"/>
      <c r="P317" s="161"/>
      <c r="Q317" s="497"/>
    </row>
    <row r="318" spans="1:17" s="187" customFormat="1" ht="78.75">
      <c r="A318" s="177">
        <f>MAX(A$1:$A317)+1</f>
        <v>206</v>
      </c>
      <c r="B318" s="185">
        <f>MAX($B$1:B317)+1</f>
        <v>206</v>
      </c>
      <c r="C318" s="170"/>
      <c r="D318" s="163" t="s">
        <v>2125</v>
      </c>
      <c r="E318" s="170" t="s">
        <v>2126</v>
      </c>
      <c r="F318" s="170" t="s">
        <v>2127</v>
      </c>
      <c r="G318" s="170" t="s">
        <v>3166</v>
      </c>
      <c r="H318" s="170"/>
      <c r="I318" s="172" t="s">
        <v>327</v>
      </c>
      <c r="J318" s="172"/>
      <c r="K318" s="172"/>
      <c r="L318" s="172" t="s">
        <v>329</v>
      </c>
      <c r="M318" s="174">
        <f>SUM(N318:Q318)</f>
        <v>1</v>
      </c>
      <c r="N318" s="175">
        <v>1</v>
      </c>
      <c r="O318" s="160"/>
      <c r="P318" s="161"/>
      <c r="Q318" s="497"/>
    </row>
    <row r="319" spans="1:17" s="187" customFormat="1">
      <c r="A319" s="177"/>
      <c r="B319" s="178"/>
      <c r="C319" s="601" t="s">
        <v>176</v>
      </c>
      <c r="D319" s="601"/>
      <c r="E319" s="601"/>
      <c r="F319" s="601"/>
      <c r="G319" s="210" t="s">
        <v>3050</v>
      </c>
      <c r="H319" s="210"/>
      <c r="I319" s="172"/>
      <c r="J319" s="172"/>
      <c r="K319" s="172"/>
      <c r="L319" s="172"/>
      <c r="M319" s="174"/>
      <c r="N319" s="175"/>
      <c r="O319" s="160"/>
      <c r="P319" s="161"/>
      <c r="Q319" s="497"/>
    </row>
    <row r="320" spans="1:17" s="187" customFormat="1" ht="110.25">
      <c r="A320" s="177">
        <f>MAX(A$1:$A319)+1</f>
        <v>207</v>
      </c>
      <c r="B320" s="185">
        <f>MAX($B$1:B319)+1</f>
        <v>207</v>
      </c>
      <c r="C320" s="170"/>
      <c r="D320" s="163" t="s">
        <v>2128</v>
      </c>
      <c r="E320" s="170" t="s">
        <v>2129</v>
      </c>
      <c r="F320" s="170" t="s">
        <v>2130</v>
      </c>
      <c r="G320" s="170" t="s">
        <v>3167</v>
      </c>
      <c r="H320" s="170"/>
      <c r="I320" s="172" t="s">
        <v>327</v>
      </c>
      <c r="J320" s="172"/>
      <c r="K320" s="172"/>
      <c r="L320" s="172" t="s">
        <v>329</v>
      </c>
      <c r="M320" s="174">
        <f>SUM(N320:Q320)</f>
        <v>1</v>
      </c>
      <c r="N320" s="175">
        <v>1</v>
      </c>
      <c r="O320" s="160"/>
      <c r="P320" s="161"/>
      <c r="Q320" s="497"/>
    </row>
    <row r="321" spans="1:17" s="187" customFormat="1" ht="141.75">
      <c r="A321" s="177">
        <f>MAX(A$1:$A320)+1</f>
        <v>208</v>
      </c>
      <c r="B321" s="185">
        <f>MAX($B$1:B320)+1</f>
        <v>208</v>
      </c>
      <c r="C321" s="170"/>
      <c r="D321" s="163" t="s">
        <v>2131</v>
      </c>
      <c r="E321" s="170" t="s">
        <v>2132</v>
      </c>
      <c r="F321" s="170" t="s">
        <v>2133</v>
      </c>
      <c r="G321" s="170" t="s">
        <v>3168</v>
      </c>
      <c r="H321" s="170"/>
      <c r="I321" s="172" t="s">
        <v>327</v>
      </c>
      <c r="J321" s="172"/>
      <c r="K321" s="172"/>
      <c r="L321" s="172" t="s">
        <v>329</v>
      </c>
      <c r="M321" s="174">
        <f>SUM(N321:Q321)</f>
        <v>1</v>
      </c>
      <c r="N321" s="175">
        <v>1</v>
      </c>
      <c r="O321" s="160"/>
      <c r="P321" s="161"/>
      <c r="Q321" s="497"/>
    </row>
    <row r="322" spans="1:17" s="187" customFormat="1">
      <c r="A322" s="177"/>
      <c r="B322" s="178"/>
      <c r="C322" s="601" t="s">
        <v>2134</v>
      </c>
      <c r="D322" s="601"/>
      <c r="E322" s="601"/>
      <c r="F322" s="601"/>
      <c r="G322" s="210" t="s">
        <v>3050</v>
      </c>
      <c r="H322" s="210"/>
      <c r="I322" s="172"/>
      <c r="J322" s="172"/>
      <c r="K322" s="172"/>
      <c r="L322" s="172"/>
      <c r="M322" s="174"/>
      <c r="N322" s="175"/>
      <c r="O322" s="160"/>
      <c r="P322" s="161"/>
      <c r="Q322" s="497"/>
    </row>
    <row r="323" spans="1:17" s="187" customFormat="1" ht="94.5">
      <c r="A323" s="177">
        <f>MAX(A$1:$A322)+1</f>
        <v>209</v>
      </c>
      <c r="B323" s="185">
        <f>MAX($B$1:B322)+1</f>
        <v>209</v>
      </c>
      <c r="C323" s="170"/>
      <c r="D323" s="163" t="s">
        <v>2135</v>
      </c>
      <c r="E323" s="170" t="s">
        <v>2136</v>
      </c>
      <c r="F323" s="170" t="s">
        <v>2137</v>
      </c>
      <c r="G323" s="170" t="s">
        <v>3169</v>
      </c>
      <c r="H323" s="170"/>
      <c r="I323" s="172" t="s">
        <v>327</v>
      </c>
      <c r="J323" s="172"/>
      <c r="K323" s="172"/>
      <c r="L323" s="172" t="s">
        <v>329</v>
      </c>
      <c r="M323" s="174">
        <f>SUM(N323:Q323)</f>
        <v>1</v>
      </c>
      <c r="N323" s="175">
        <v>1</v>
      </c>
      <c r="O323" s="160"/>
      <c r="P323" s="161"/>
      <c r="Q323" s="497"/>
    </row>
    <row r="324" spans="1:17" s="187" customFormat="1">
      <c r="A324" s="177"/>
      <c r="B324" s="178"/>
      <c r="C324" s="596" t="s">
        <v>81</v>
      </c>
      <c r="D324" s="596"/>
      <c r="E324" s="596"/>
      <c r="F324" s="596"/>
      <c r="G324" s="179" t="s">
        <v>3050</v>
      </c>
      <c r="H324" s="179"/>
      <c r="I324" s="172"/>
      <c r="J324" s="172"/>
      <c r="K324" s="172"/>
      <c r="L324" s="172"/>
      <c r="M324" s="174"/>
      <c r="N324" s="175"/>
      <c r="O324" s="160"/>
      <c r="P324" s="161"/>
      <c r="Q324" s="497"/>
    </row>
    <row r="325" spans="1:17" s="187" customFormat="1">
      <c r="A325" s="177"/>
      <c r="B325" s="178"/>
      <c r="C325" s="596" t="s">
        <v>173</v>
      </c>
      <c r="D325" s="596"/>
      <c r="E325" s="596"/>
      <c r="F325" s="596"/>
      <c r="G325" s="179" t="s">
        <v>3050</v>
      </c>
      <c r="H325" s="179"/>
      <c r="I325" s="172"/>
      <c r="J325" s="172"/>
      <c r="K325" s="172"/>
      <c r="L325" s="172"/>
      <c r="M325" s="174"/>
      <c r="N325" s="175"/>
      <c r="O325" s="160"/>
      <c r="P325" s="161"/>
      <c r="Q325" s="497"/>
    </row>
    <row r="326" spans="1:17" s="187" customFormat="1" ht="189">
      <c r="A326" s="177">
        <f>MAX(A$1:$A325)+1</f>
        <v>210</v>
      </c>
      <c r="B326" s="185">
        <f>MAX($B$1:B325)+1</f>
        <v>210</v>
      </c>
      <c r="C326" s="170" t="s">
        <v>219</v>
      </c>
      <c r="D326" s="163" t="s">
        <v>2138</v>
      </c>
      <c r="E326" s="170" t="s">
        <v>2139</v>
      </c>
      <c r="F326" s="170" t="s">
        <v>2140</v>
      </c>
      <c r="G326" s="170" t="s">
        <v>3170</v>
      </c>
      <c r="H326" s="170"/>
      <c r="I326" s="172" t="s">
        <v>327</v>
      </c>
      <c r="J326" s="172"/>
      <c r="K326" s="172"/>
      <c r="L326" s="172" t="s">
        <v>329</v>
      </c>
      <c r="M326" s="174">
        <f>SUM(N326:Q326)</f>
        <v>1</v>
      </c>
      <c r="N326" s="175">
        <v>1</v>
      </c>
      <c r="O326" s="160"/>
      <c r="P326" s="161"/>
      <c r="Q326" s="497"/>
    </row>
    <row r="327" spans="1:17" s="187" customFormat="1" ht="141.75">
      <c r="A327" s="177">
        <f>MAX(A$1:$A326)+1</f>
        <v>211</v>
      </c>
      <c r="B327" s="185">
        <f>MAX($B$1:B326)+1</f>
        <v>211</v>
      </c>
      <c r="C327" s="170" t="s">
        <v>221</v>
      </c>
      <c r="D327" s="163" t="s">
        <v>2141</v>
      </c>
      <c r="E327" s="170" t="s">
        <v>2142</v>
      </c>
      <c r="F327" s="170" t="s">
        <v>2143</v>
      </c>
      <c r="G327" s="170" t="s">
        <v>3171</v>
      </c>
      <c r="H327" s="170"/>
      <c r="I327" s="172" t="s">
        <v>327</v>
      </c>
      <c r="J327" s="172"/>
      <c r="K327" s="172"/>
      <c r="L327" s="172" t="s">
        <v>329</v>
      </c>
      <c r="M327" s="174">
        <f>SUM(N327:Q327)</f>
        <v>1</v>
      </c>
      <c r="N327" s="175">
        <v>1</v>
      </c>
      <c r="O327" s="160"/>
      <c r="P327" s="161"/>
      <c r="Q327" s="497"/>
    </row>
    <row r="328" spans="1:17" s="187" customFormat="1">
      <c r="A328" s="177"/>
      <c r="B328" s="178"/>
      <c r="C328" s="596" t="s">
        <v>171</v>
      </c>
      <c r="D328" s="596"/>
      <c r="E328" s="596"/>
      <c r="F328" s="596"/>
      <c r="G328" s="179" t="s">
        <v>3050</v>
      </c>
      <c r="H328" s="179"/>
      <c r="I328" s="172"/>
      <c r="J328" s="172"/>
      <c r="K328" s="172"/>
      <c r="L328" s="172"/>
      <c r="M328" s="174"/>
      <c r="N328" s="175"/>
      <c r="O328" s="160"/>
      <c r="P328" s="161"/>
      <c r="Q328" s="497"/>
    </row>
    <row r="329" spans="1:17" s="187" customFormat="1" ht="110.25">
      <c r="A329" s="177">
        <f>MAX(A$1:$A328)+1</f>
        <v>212</v>
      </c>
      <c r="B329" s="185">
        <f>MAX($B$1:B328)+1</f>
        <v>212</v>
      </c>
      <c r="C329" s="170" t="s">
        <v>2144</v>
      </c>
      <c r="D329" s="163" t="s">
        <v>2145</v>
      </c>
      <c r="E329" s="170" t="s">
        <v>2146</v>
      </c>
      <c r="F329" s="170" t="s">
        <v>2147</v>
      </c>
      <c r="G329" s="170" t="s">
        <v>3172</v>
      </c>
      <c r="H329" s="170"/>
      <c r="I329" s="172" t="s">
        <v>327</v>
      </c>
      <c r="J329" s="172"/>
      <c r="K329" s="172"/>
      <c r="L329" s="172" t="s">
        <v>329</v>
      </c>
      <c r="M329" s="174">
        <f>SUM(N329:Q329)</f>
        <v>1</v>
      </c>
      <c r="N329" s="175">
        <v>1</v>
      </c>
      <c r="O329" s="160"/>
      <c r="P329" s="161"/>
      <c r="Q329" s="497"/>
    </row>
    <row r="330" spans="1:17" s="187" customFormat="1" ht="94.5">
      <c r="A330" s="177">
        <f>MAX(A$1:$A329)+1</f>
        <v>213</v>
      </c>
      <c r="B330" s="185">
        <f>MAX($B$1:B329)+1</f>
        <v>213</v>
      </c>
      <c r="C330" s="170" t="s">
        <v>2148</v>
      </c>
      <c r="D330" s="170" t="s">
        <v>2149</v>
      </c>
      <c r="E330" s="170" t="s">
        <v>2150</v>
      </c>
      <c r="F330" s="170" t="s">
        <v>2151</v>
      </c>
      <c r="G330" s="170" t="s">
        <v>3173</v>
      </c>
      <c r="H330" s="170"/>
      <c r="I330" s="172" t="s">
        <v>327</v>
      </c>
      <c r="J330" s="172"/>
      <c r="K330" s="172"/>
      <c r="L330" s="172" t="s">
        <v>329</v>
      </c>
      <c r="M330" s="174">
        <f>SUM(N330:Q330)</f>
        <v>1</v>
      </c>
      <c r="N330" s="175">
        <v>1</v>
      </c>
      <c r="O330" s="160"/>
      <c r="P330" s="161"/>
      <c r="Q330" s="497"/>
    </row>
    <row r="331" spans="1:17" s="187" customFormat="1">
      <c r="A331" s="177"/>
      <c r="B331" s="178"/>
      <c r="C331" s="601" t="s">
        <v>178</v>
      </c>
      <c r="D331" s="601"/>
      <c r="E331" s="601"/>
      <c r="F331" s="601"/>
      <c r="G331" s="210" t="s">
        <v>3050</v>
      </c>
      <c r="H331" s="210"/>
      <c r="I331" s="172"/>
      <c r="J331" s="172"/>
      <c r="K331" s="172"/>
      <c r="L331" s="172"/>
      <c r="M331" s="174"/>
      <c r="N331" s="175"/>
      <c r="O331" s="160"/>
      <c r="P331" s="161"/>
      <c r="Q331" s="497"/>
    </row>
    <row r="332" spans="1:17" s="187" customFormat="1" ht="78.75">
      <c r="A332" s="177">
        <f>MAX(A$1:$A331)+1</f>
        <v>214</v>
      </c>
      <c r="B332" s="185">
        <f>MAX($B$1:B331)+1</f>
        <v>214</v>
      </c>
      <c r="C332" s="170"/>
      <c r="D332" s="170" t="s">
        <v>2152</v>
      </c>
      <c r="E332" s="170" t="s">
        <v>2153</v>
      </c>
      <c r="F332" s="170" t="s">
        <v>2154</v>
      </c>
      <c r="G332" s="170" t="s">
        <v>3174</v>
      </c>
      <c r="H332" s="170"/>
      <c r="I332" s="172" t="s">
        <v>327</v>
      </c>
      <c r="J332" s="172"/>
      <c r="K332" s="172"/>
      <c r="L332" s="172" t="s">
        <v>329</v>
      </c>
      <c r="M332" s="174">
        <f>SUM(N332:Q332)</f>
        <v>1</v>
      </c>
      <c r="N332" s="175">
        <v>1</v>
      </c>
      <c r="O332" s="160"/>
      <c r="P332" s="161"/>
      <c r="Q332" s="497"/>
    </row>
    <row r="333" spans="1:17" s="187" customFormat="1" ht="94.5">
      <c r="A333" s="177">
        <f>MAX(A$1:$A332)+1</f>
        <v>215</v>
      </c>
      <c r="B333" s="185">
        <f>MAX($B$1:B332)+1</f>
        <v>215</v>
      </c>
      <c r="C333" s="170"/>
      <c r="D333" s="170" t="s">
        <v>2155</v>
      </c>
      <c r="E333" s="170" t="s">
        <v>2156</v>
      </c>
      <c r="F333" s="170" t="s">
        <v>2157</v>
      </c>
      <c r="G333" s="170" t="s">
        <v>3175</v>
      </c>
      <c r="H333" s="170"/>
      <c r="I333" s="172" t="s">
        <v>327</v>
      </c>
      <c r="J333" s="172"/>
      <c r="K333" s="172"/>
      <c r="L333" s="172" t="s">
        <v>329</v>
      </c>
      <c r="M333" s="174">
        <f>SUM(N333:Q333)</f>
        <v>1</v>
      </c>
      <c r="N333" s="175">
        <v>1</v>
      </c>
      <c r="O333" s="160"/>
      <c r="P333" s="161"/>
      <c r="Q333" s="497"/>
    </row>
    <row r="334" spans="1:17" s="187" customFormat="1">
      <c r="A334" s="177"/>
      <c r="B334" s="178"/>
      <c r="C334" s="602" t="s">
        <v>179</v>
      </c>
      <c r="D334" s="603"/>
      <c r="E334" s="603"/>
      <c r="F334" s="604"/>
      <c r="G334" s="170" t="s">
        <v>3050</v>
      </c>
      <c r="H334" s="170"/>
      <c r="I334" s="172"/>
      <c r="J334" s="172"/>
      <c r="K334" s="172"/>
      <c r="L334" s="172"/>
      <c r="M334" s="174"/>
      <c r="N334" s="175"/>
      <c r="O334" s="160"/>
      <c r="P334" s="161"/>
      <c r="Q334" s="497"/>
    </row>
    <row r="335" spans="1:17" s="187" customFormat="1" ht="63">
      <c r="A335" s="177">
        <f>MAX(A$1:$A334)+1</f>
        <v>216</v>
      </c>
      <c r="B335" s="185">
        <f>MAX($B$1:B334)+1</f>
        <v>216</v>
      </c>
      <c r="C335" s="170"/>
      <c r="D335" s="170" t="s">
        <v>2158</v>
      </c>
      <c r="E335" s="170" t="s">
        <v>2159</v>
      </c>
      <c r="F335" s="170" t="s">
        <v>2160</v>
      </c>
      <c r="G335" s="170" t="s">
        <v>3176</v>
      </c>
      <c r="H335" s="170"/>
      <c r="I335" s="172" t="s">
        <v>327</v>
      </c>
      <c r="J335" s="172"/>
      <c r="K335" s="172"/>
      <c r="L335" s="172" t="s">
        <v>329</v>
      </c>
      <c r="M335" s="174">
        <f>SUM(N335:Q335)</f>
        <v>1</v>
      </c>
      <c r="N335" s="175">
        <v>1</v>
      </c>
      <c r="O335" s="160"/>
      <c r="P335" s="161"/>
      <c r="Q335" s="497"/>
    </row>
    <row r="336" spans="1:17" s="187" customFormat="1" ht="110.25">
      <c r="A336" s="177">
        <f>MAX(A$1:$A335)+1</f>
        <v>217</v>
      </c>
      <c r="B336" s="185">
        <f>MAX($B$1:B335)+1</f>
        <v>217</v>
      </c>
      <c r="C336" s="170"/>
      <c r="D336" s="170" t="s">
        <v>2161</v>
      </c>
      <c r="E336" s="170" t="s">
        <v>2162</v>
      </c>
      <c r="F336" s="170" t="s">
        <v>2163</v>
      </c>
      <c r="G336" s="170" t="s">
        <v>3177</v>
      </c>
      <c r="H336" s="170"/>
      <c r="I336" s="172" t="s">
        <v>327</v>
      </c>
      <c r="J336" s="172"/>
      <c r="K336" s="172"/>
      <c r="L336" s="172" t="s">
        <v>329</v>
      </c>
      <c r="M336" s="174">
        <f>SUM(N336:Q336)</f>
        <v>1</v>
      </c>
      <c r="N336" s="175">
        <v>1</v>
      </c>
      <c r="O336" s="160"/>
      <c r="P336" s="161"/>
      <c r="Q336" s="497"/>
    </row>
    <row r="337" spans="1:17" s="187" customFormat="1">
      <c r="A337" s="177"/>
      <c r="B337" s="178"/>
      <c r="C337" s="602" t="s">
        <v>2164</v>
      </c>
      <c r="D337" s="603"/>
      <c r="E337" s="603"/>
      <c r="F337" s="604"/>
      <c r="G337" s="170" t="s">
        <v>3050</v>
      </c>
      <c r="H337" s="170"/>
      <c r="I337" s="172"/>
      <c r="J337" s="172"/>
      <c r="K337" s="172"/>
      <c r="L337" s="172"/>
      <c r="M337" s="174"/>
      <c r="N337" s="175"/>
      <c r="O337" s="160"/>
      <c r="P337" s="161"/>
      <c r="Q337" s="497"/>
    </row>
    <row r="338" spans="1:17" s="187" customFormat="1" ht="94.5">
      <c r="A338" s="177">
        <f>MAX(A$1:$A337)+1</f>
        <v>218</v>
      </c>
      <c r="B338" s="185">
        <f>MAX($B$1:B337)+1</f>
        <v>218</v>
      </c>
      <c r="C338" s="170"/>
      <c r="D338" s="170" t="s">
        <v>2165</v>
      </c>
      <c r="E338" s="170" t="s">
        <v>2166</v>
      </c>
      <c r="F338" s="170" t="s">
        <v>2167</v>
      </c>
      <c r="G338" s="170" t="s">
        <v>3178</v>
      </c>
      <c r="H338" s="170"/>
      <c r="I338" s="172" t="s">
        <v>327</v>
      </c>
      <c r="J338" s="172"/>
      <c r="K338" s="172"/>
      <c r="L338" s="172" t="s">
        <v>329</v>
      </c>
      <c r="M338" s="174">
        <f>SUM(N338:Q338)</f>
        <v>1</v>
      </c>
      <c r="N338" s="175">
        <v>1</v>
      </c>
      <c r="O338" s="160"/>
      <c r="P338" s="161"/>
      <c r="Q338" s="497"/>
    </row>
    <row r="339" spans="1:17" s="187" customFormat="1">
      <c r="A339" s="177"/>
      <c r="B339" s="178"/>
      <c r="C339" s="596" t="s">
        <v>1710</v>
      </c>
      <c r="D339" s="596"/>
      <c r="E339" s="596"/>
      <c r="F339" s="596"/>
      <c r="G339" s="179" t="s">
        <v>3050</v>
      </c>
      <c r="H339" s="179"/>
      <c r="I339" s="172"/>
      <c r="J339" s="172"/>
      <c r="K339" s="172"/>
      <c r="L339" s="172"/>
      <c r="M339" s="174"/>
      <c r="N339" s="175"/>
      <c r="O339" s="160"/>
      <c r="P339" s="161"/>
      <c r="Q339" s="497"/>
    </row>
    <row r="340" spans="1:17" s="187" customFormat="1">
      <c r="A340" s="177"/>
      <c r="B340" s="178"/>
      <c r="C340" s="596" t="s">
        <v>173</v>
      </c>
      <c r="D340" s="596"/>
      <c r="E340" s="596"/>
      <c r="F340" s="596"/>
      <c r="G340" s="179" t="s">
        <v>3050</v>
      </c>
      <c r="H340" s="179"/>
      <c r="I340" s="172"/>
      <c r="J340" s="172"/>
      <c r="K340" s="172"/>
      <c r="L340" s="172"/>
      <c r="M340" s="174"/>
      <c r="N340" s="175"/>
      <c r="O340" s="160"/>
      <c r="P340" s="161"/>
      <c r="Q340" s="497"/>
    </row>
    <row r="341" spans="1:17" s="187" customFormat="1">
      <c r="A341" s="177"/>
      <c r="B341" s="178"/>
      <c r="C341" s="601" t="s">
        <v>197</v>
      </c>
      <c r="D341" s="601"/>
      <c r="E341" s="601"/>
      <c r="F341" s="601"/>
      <c r="G341" s="210" t="s">
        <v>3050</v>
      </c>
      <c r="H341" s="210"/>
      <c r="I341" s="172"/>
      <c r="J341" s="172"/>
      <c r="K341" s="172"/>
      <c r="L341" s="172"/>
      <c r="M341" s="174"/>
      <c r="N341" s="175"/>
      <c r="O341" s="160"/>
      <c r="P341" s="161"/>
      <c r="Q341" s="497"/>
    </row>
    <row r="342" spans="1:17" s="187" customFormat="1" ht="173.25">
      <c r="A342" s="177">
        <f>MAX(A$1:$A341)+1</f>
        <v>219</v>
      </c>
      <c r="B342" s="185">
        <f>MAX($B$1:B341)+1</f>
        <v>219</v>
      </c>
      <c r="C342" s="170"/>
      <c r="D342" s="163" t="s">
        <v>2109</v>
      </c>
      <c r="E342" s="170" t="s">
        <v>2168</v>
      </c>
      <c r="F342" s="170" t="s">
        <v>2169</v>
      </c>
      <c r="G342" s="170" t="s">
        <v>3179</v>
      </c>
      <c r="H342" s="170"/>
      <c r="I342" s="172" t="s">
        <v>327</v>
      </c>
      <c r="J342" s="172"/>
      <c r="K342" s="172"/>
      <c r="L342" s="172" t="s">
        <v>329</v>
      </c>
      <c r="M342" s="174">
        <f>SUM(N342:Q342)</f>
        <v>1</v>
      </c>
      <c r="N342" s="175">
        <v>1</v>
      </c>
      <c r="O342" s="160"/>
      <c r="P342" s="161"/>
      <c r="Q342" s="497"/>
    </row>
    <row r="343" spans="1:17" s="187" customFormat="1" ht="157.5">
      <c r="A343" s="177">
        <f>MAX(A$1:$A342)+1</f>
        <v>220</v>
      </c>
      <c r="B343" s="185">
        <f>MAX($B$1:B342)+1</f>
        <v>220</v>
      </c>
      <c r="C343" s="170"/>
      <c r="D343" s="163" t="s">
        <v>2170</v>
      </c>
      <c r="E343" s="170" t="s">
        <v>2171</v>
      </c>
      <c r="F343" s="170" t="s">
        <v>2172</v>
      </c>
      <c r="G343" s="170" t="s">
        <v>3180</v>
      </c>
      <c r="H343" s="170"/>
      <c r="I343" s="172" t="s">
        <v>327</v>
      </c>
      <c r="J343" s="172"/>
      <c r="K343" s="172"/>
      <c r="L343" s="172" t="s">
        <v>329</v>
      </c>
      <c r="M343" s="174">
        <f>SUM(N343:Q343)</f>
        <v>1</v>
      </c>
      <c r="N343" s="175">
        <v>1</v>
      </c>
      <c r="O343" s="160"/>
      <c r="P343" s="161"/>
      <c r="Q343" s="497"/>
    </row>
    <row r="344" spans="1:17" s="187" customFormat="1" ht="189">
      <c r="A344" s="177">
        <f>MAX(A$1:$A343)+1</f>
        <v>221</v>
      </c>
      <c r="B344" s="185">
        <f>MAX($B$1:B343)+1</f>
        <v>221</v>
      </c>
      <c r="C344" s="170"/>
      <c r="D344" s="163" t="s">
        <v>2173</v>
      </c>
      <c r="E344" s="170" t="s">
        <v>2174</v>
      </c>
      <c r="F344" s="170" t="s">
        <v>2175</v>
      </c>
      <c r="G344" s="170" t="s">
        <v>3181</v>
      </c>
      <c r="H344" s="170"/>
      <c r="I344" s="172" t="s">
        <v>327</v>
      </c>
      <c r="J344" s="172"/>
      <c r="K344" s="172"/>
      <c r="L344" s="172" t="s">
        <v>329</v>
      </c>
      <c r="M344" s="174">
        <f>SUM(N344:Q344)</f>
        <v>1</v>
      </c>
      <c r="N344" s="175">
        <v>1</v>
      </c>
      <c r="O344" s="160"/>
      <c r="P344" s="161"/>
      <c r="Q344" s="497"/>
    </row>
    <row r="345" spans="1:17" s="187" customFormat="1">
      <c r="A345" s="177"/>
      <c r="B345" s="178"/>
      <c r="C345" s="596" t="s">
        <v>2060</v>
      </c>
      <c r="D345" s="596"/>
      <c r="E345" s="596"/>
      <c r="F345" s="596"/>
      <c r="G345" s="179" t="s">
        <v>3050</v>
      </c>
      <c r="H345" s="179"/>
      <c r="I345" s="172"/>
      <c r="J345" s="172"/>
      <c r="K345" s="172"/>
      <c r="L345" s="172"/>
      <c r="M345" s="174"/>
      <c r="N345" s="175"/>
      <c r="O345" s="160"/>
      <c r="P345" s="161"/>
      <c r="Q345" s="497"/>
    </row>
    <row r="346" spans="1:17" s="187" customFormat="1" ht="220.5">
      <c r="A346" s="177">
        <f>MAX(A$1:$A345)+1</f>
        <v>222</v>
      </c>
      <c r="B346" s="185">
        <f>MAX($B$1:B345)+1</f>
        <v>222</v>
      </c>
      <c r="C346" s="170" t="s">
        <v>2176</v>
      </c>
      <c r="D346" s="163" t="s">
        <v>2177</v>
      </c>
      <c r="E346" s="170" t="s">
        <v>2178</v>
      </c>
      <c r="F346" s="170" t="s">
        <v>2179</v>
      </c>
      <c r="G346" s="170" t="s">
        <v>3182</v>
      </c>
      <c r="H346" s="170"/>
      <c r="I346" s="172" t="s">
        <v>327</v>
      </c>
      <c r="J346" s="172"/>
      <c r="K346" s="172"/>
      <c r="L346" s="172" t="s">
        <v>329</v>
      </c>
      <c r="M346" s="174">
        <f>SUM(N346:Q346)</f>
        <v>1</v>
      </c>
      <c r="N346" s="175">
        <v>1</v>
      </c>
      <c r="O346" s="160"/>
      <c r="P346" s="161"/>
      <c r="Q346" s="497"/>
    </row>
    <row r="347" spans="1:17" s="187" customFormat="1" ht="220.5">
      <c r="A347" s="177">
        <f>MAX(A$1:$A346)+1</f>
        <v>223</v>
      </c>
      <c r="B347" s="185">
        <f>MAX($B$1:B346)+1</f>
        <v>223</v>
      </c>
      <c r="C347" s="170" t="s">
        <v>2180</v>
      </c>
      <c r="D347" s="170" t="s">
        <v>2181</v>
      </c>
      <c r="E347" s="170" t="s">
        <v>2182</v>
      </c>
      <c r="F347" s="170" t="s">
        <v>2183</v>
      </c>
      <c r="G347" s="170" t="s">
        <v>3183</v>
      </c>
      <c r="H347" s="170"/>
      <c r="I347" s="172" t="s">
        <v>327</v>
      </c>
      <c r="J347" s="172"/>
      <c r="K347" s="172"/>
      <c r="L347" s="172" t="s">
        <v>329</v>
      </c>
      <c r="M347" s="174">
        <f>SUM(N347:Q347)</f>
        <v>1</v>
      </c>
      <c r="N347" s="175">
        <v>1</v>
      </c>
      <c r="O347" s="160"/>
      <c r="P347" s="161"/>
      <c r="Q347" s="497"/>
    </row>
    <row r="348" spans="1:17" s="187" customFormat="1" ht="204.75">
      <c r="A348" s="177">
        <f>MAX(A$1:$A347)+1</f>
        <v>224</v>
      </c>
      <c r="B348" s="185">
        <f>MAX($B$1:B347)+1</f>
        <v>224</v>
      </c>
      <c r="C348" s="170" t="s">
        <v>2184</v>
      </c>
      <c r="D348" s="163" t="s">
        <v>2185</v>
      </c>
      <c r="E348" s="170" t="s">
        <v>2186</v>
      </c>
      <c r="F348" s="170" t="s">
        <v>2187</v>
      </c>
      <c r="G348" s="170" t="s">
        <v>3184</v>
      </c>
      <c r="H348" s="170"/>
      <c r="I348" s="172" t="s">
        <v>327</v>
      </c>
      <c r="J348" s="172"/>
      <c r="K348" s="172"/>
      <c r="L348" s="172" t="s">
        <v>329</v>
      </c>
      <c r="M348" s="174">
        <f>SUM(N348:Q348)</f>
        <v>1</v>
      </c>
      <c r="N348" s="175">
        <v>1</v>
      </c>
      <c r="O348" s="160"/>
      <c r="P348" s="161"/>
      <c r="Q348" s="497"/>
    </row>
    <row r="349" spans="1:17" s="187" customFormat="1">
      <c r="A349" s="177"/>
      <c r="B349" s="178"/>
      <c r="C349" s="596" t="s">
        <v>171</v>
      </c>
      <c r="D349" s="596"/>
      <c r="E349" s="596"/>
      <c r="F349" s="596"/>
      <c r="G349" s="179" t="s">
        <v>3050</v>
      </c>
      <c r="H349" s="179"/>
      <c r="I349" s="172"/>
      <c r="J349" s="172"/>
      <c r="K349" s="172"/>
      <c r="L349" s="172"/>
      <c r="M349" s="174"/>
      <c r="N349" s="175"/>
      <c r="O349" s="160"/>
      <c r="P349" s="161"/>
      <c r="Q349" s="497"/>
    </row>
    <row r="350" spans="1:17" s="187" customFormat="1">
      <c r="A350" s="177"/>
      <c r="B350" s="178"/>
      <c r="C350" s="601" t="s">
        <v>1958</v>
      </c>
      <c r="D350" s="601"/>
      <c r="E350" s="601"/>
      <c r="F350" s="601"/>
      <c r="G350" s="210" t="s">
        <v>3050</v>
      </c>
      <c r="H350" s="210"/>
      <c r="I350" s="172"/>
      <c r="J350" s="172"/>
      <c r="K350" s="172"/>
      <c r="L350" s="172"/>
      <c r="M350" s="174"/>
      <c r="N350" s="175"/>
      <c r="O350" s="160"/>
      <c r="P350" s="161"/>
      <c r="Q350" s="497"/>
    </row>
    <row r="351" spans="1:17" s="187" customFormat="1" ht="126">
      <c r="A351" s="177">
        <f>MAX(A$1:$A350)+1</f>
        <v>225</v>
      </c>
      <c r="B351" s="185">
        <f>MAX($B$1:B350)+1</f>
        <v>225</v>
      </c>
      <c r="C351" s="170"/>
      <c r="D351" s="163" t="s">
        <v>2188</v>
      </c>
      <c r="E351" s="170" t="s">
        <v>2189</v>
      </c>
      <c r="F351" s="170" t="s">
        <v>2190</v>
      </c>
      <c r="G351" s="170" t="s">
        <v>3185</v>
      </c>
      <c r="H351" s="170"/>
      <c r="I351" s="172" t="s">
        <v>327</v>
      </c>
      <c r="J351" s="172"/>
      <c r="K351" s="172"/>
      <c r="L351" s="172" t="s">
        <v>329</v>
      </c>
      <c r="M351" s="174">
        <f>SUM(N351:Q351)</f>
        <v>1</v>
      </c>
      <c r="N351" s="175">
        <v>1</v>
      </c>
      <c r="O351" s="160"/>
      <c r="P351" s="161"/>
      <c r="Q351" s="497"/>
    </row>
    <row r="352" spans="1:17" s="187" customFormat="1" ht="157.5">
      <c r="A352" s="177">
        <f>MAX(A$1:$A351)+1</f>
        <v>226</v>
      </c>
      <c r="B352" s="185">
        <f>MAX($B$1:B351)+1</f>
        <v>226</v>
      </c>
      <c r="C352" s="170"/>
      <c r="D352" s="163" t="s">
        <v>2191</v>
      </c>
      <c r="E352" s="170" t="s">
        <v>1960</v>
      </c>
      <c r="F352" s="170" t="s">
        <v>2192</v>
      </c>
      <c r="G352" s="170" t="s">
        <v>3186</v>
      </c>
      <c r="H352" s="170"/>
      <c r="I352" s="172" t="s">
        <v>327</v>
      </c>
      <c r="J352" s="172"/>
      <c r="K352" s="172"/>
      <c r="L352" s="172" t="s">
        <v>329</v>
      </c>
      <c r="M352" s="174">
        <f>SUM(N352:Q352)</f>
        <v>1</v>
      </c>
      <c r="N352" s="175">
        <v>1</v>
      </c>
      <c r="O352" s="160"/>
      <c r="P352" s="161"/>
      <c r="Q352" s="497"/>
    </row>
    <row r="353" spans="1:17" s="187" customFormat="1" ht="110.25">
      <c r="A353" s="177">
        <f>MAX(A$1:$A352)+1</f>
        <v>227</v>
      </c>
      <c r="B353" s="185">
        <f>MAX($B$1:B352)+1</f>
        <v>227</v>
      </c>
      <c r="C353" s="170"/>
      <c r="D353" s="163" t="s">
        <v>2193</v>
      </c>
      <c r="E353" s="170" t="s">
        <v>1963</v>
      </c>
      <c r="F353" s="170" t="s">
        <v>2194</v>
      </c>
      <c r="G353" s="170" t="s">
        <v>3187</v>
      </c>
      <c r="H353" s="170"/>
      <c r="I353" s="172" t="s">
        <v>327</v>
      </c>
      <c r="J353" s="172"/>
      <c r="K353" s="172"/>
      <c r="L353" s="172" t="s">
        <v>329</v>
      </c>
      <c r="M353" s="174">
        <f>SUM(N353:Q353)</f>
        <v>1</v>
      </c>
      <c r="N353" s="175">
        <v>1</v>
      </c>
      <c r="O353" s="160"/>
      <c r="P353" s="161"/>
      <c r="Q353" s="497"/>
    </row>
    <row r="354" spans="1:17" s="187" customFormat="1" ht="110.25">
      <c r="A354" s="177">
        <f>MAX(A$1:$A353)+1</f>
        <v>228</v>
      </c>
      <c r="B354" s="185">
        <f>MAX($B$1:B353)+1</f>
        <v>228</v>
      </c>
      <c r="C354" s="170"/>
      <c r="D354" s="163" t="s">
        <v>2195</v>
      </c>
      <c r="E354" s="170" t="s">
        <v>2196</v>
      </c>
      <c r="F354" s="170" t="s">
        <v>2197</v>
      </c>
      <c r="G354" s="170" t="s">
        <v>3188</v>
      </c>
      <c r="H354" s="170"/>
      <c r="I354" s="172" t="s">
        <v>327</v>
      </c>
      <c r="J354" s="172"/>
      <c r="K354" s="172"/>
      <c r="L354" s="172" t="s">
        <v>329</v>
      </c>
      <c r="M354" s="174">
        <f>SUM(N354:Q354)</f>
        <v>1</v>
      </c>
      <c r="N354" s="175">
        <v>1</v>
      </c>
      <c r="O354" s="160"/>
      <c r="P354" s="161"/>
      <c r="Q354" s="497"/>
    </row>
    <row r="355" spans="1:17">
      <c r="A355" s="177"/>
      <c r="B355" s="178"/>
      <c r="C355" s="596" t="s">
        <v>227</v>
      </c>
      <c r="D355" s="596"/>
      <c r="E355" s="596"/>
      <c r="F355" s="596"/>
      <c r="G355" s="179" t="s">
        <v>3050</v>
      </c>
      <c r="H355" s="179"/>
      <c r="I355" s="186"/>
      <c r="J355" s="186"/>
      <c r="K355" s="186"/>
      <c r="L355" s="186"/>
      <c r="M355" s="174"/>
      <c r="N355" s="175"/>
      <c r="O355" s="160"/>
      <c r="P355" s="161"/>
      <c r="Q355" s="497"/>
    </row>
    <row r="356" spans="1:17">
      <c r="A356" s="177"/>
      <c r="B356" s="178"/>
      <c r="C356" s="596" t="s">
        <v>81</v>
      </c>
      <c r="D356" s="596"/>
      <c r="E356" s="596"/>
      <c r="F356" s="596"/>
      <c r="G356" s="179" t="s">
        <v>3050</v>
      </c>
      <c r="H356" s="179"/>
      <c r="I356" s="186"/>
      <c r="J356" s="186"/>
      <c r="K356" s="186"/>
      <c r="L356" s="186"/>
      <c r="M356" s="174"/>
      <c r="N356" s="175"/>
      <c r="O356" s="160"/>
      <c r="P356" s="161"/>
      <c r="Q356" s="497"/>
    </row>
    <row r="357" spans="1:17">
      <c r="A357" s="177"/>
      <c r="B357" s="178"/>
      <c r="C357" s="596" t="s">
        <v>171</v>
      </c>
      <c r="D357" s="596"/>
      <c r="E357" s="596"/>
      <c r="F357" s="596"/>
      <c r="G357" s="179" t="s">
        <v>3050</v>
      </c>
      <c r="H357" s="179"/>
      <c r="I357" s="186"/>
      <c r="J357" s="186"/>
      <c r="K357" s="186"/>
      <c r="L357" s="186"/>
      <c r="M357" s="174"/>
      <c r="N357" s="175"/>
      <c r="O357" s="160"/>
      <c r="P357" s="161"/>
      <c r="Q357" s="497"/>
    </row>
    <row r="358" spans="1:17" ht="110.25">
      <c r="A358" s="177">
        <f>MAX(A$1:$A357)+1</f>
        <v>229</v>
      </c>
      <c r="B358" s="185">
        <f>MAX($B$1:B357)+1</f>
        <v>229</v>
      </c>
      <c r="C358" s="170" t="s">
        <v>2198</v>
      </c>
      <c r="D358" s="163" t="s">
        <v>228</v>
      </c>
      <c r="E358" s="170" t="s">
        <v>2199</v>
      </c>
      <c r="F358" s="170" t="s">
        <v>2200</v>
      </c>
      <c r="G358" s="170" t="s">
        <v>3189</v>
      </c>
      <c r="H358" s="170"/>
      <c r="I358" s="172" t="s">
        <v>327</v>
      </c>
      <c r="J358" s="172" t="s">
        <v>327</v>
      </c>
      <c r="K358" s="172"/>
      <c r="L358" s="172" t="s">
        <v>329</v>
      </c>
      <c r="M358" s="174">
        <f>SUM(N358:Q358)</f>
        <v>2</v>
      </c>
      <c r="N358" s="175">
        <v>2</v>
      </c>
      <c r="O358" s="160"/>
      <c r="P358" s="161"/>
      <c r="Q358" s="497"/>
    </row>
    <row r="359" spans="1:17" ht="409.5">
      <c r="A359" s="177">
        <f>MAX(A$1:$A358)+1</f>
        <v>230</v>
      </c>
      <c r="B359" s="185">
        <f>MAX($B$1:B358)+1</f>
        <v>230</v>
      </c>
      <c r="C359" s="170" t="s">
        <v>2201</v>
      </c>
      <c r="D359" s="163" t="s">
        <v>229</v>
      </c>
      <c r="E359" s="170" t="s">
        <v>2202</v>
      </c>
      <c r="F359" s="170" t="s">
        <v>2203</v>
      </c>
      <c r="G359" s="170" t="s">
        <v>3190</v>
      </c>
      <c r="H359" s="170"/>
      <c r="I359" s="172" t="s">
        <v>327</v>
      </c>
      <c r="J359" s="172" t="s">
        <v>327</v>
      </c>
      <c r="K359" s="172"/>
      <c r="L359" s="172" t="s">
        <v>329</v>
      </c>
      <c r="M359" s="174">
        <f>SUM(N359:Q359)</f>
        <v>1</v>
      </c>
      <c r="N359" s="175">
        <v>1</v>
      </c>
      <c r="O359" s="160"/>
      <c r="P359" s="161"/>
      <c r="Q359" s="497"/>
    </row>
    <row r="360" spans="1:17" s="187" customFormat="1">
      <c r="A360" s="177"/>
      <c r="B360" s="178"/>
      <c r="C360" s="598" t="s">
        <v>1710</v>
      </c>
      <c r="D360" s="598"/>
      <c r="E360" s="598"/>
      <c r="F360" s="598"/>
      <c r="G360" s="208" t="s">
        <v>3050</v>
      </c>
      <c r="H360" s="208"/>
      <c r="I360" s="172"/>
      <c r="J360" s="172"/>
      <c r="K360" s="172"/>
      <c r="L360" s="172"/>
      <c r="M360" s="174"/>
      <c r="N360" s="175"/>
      <c r="O360" s="160"/>
      <c r="P360" s="161"/>
      <c r="Q360" s="497"/>
    </row>
    <row r="361" spans="1:17" s="199" customFormat="1">
      <c r="A361" s="233"/>
      <c r="B361" s="234"/>
      <c r="C361" s="601" t="s">
        <v>2060</v>
      </c>
      <c r="D361" s="601"/>
      <c r="E361" s="601"/>
      <c r="F361" s="601"/>
      <c r="G361" s="210" t="s">
        <v>3050</v>
      </c>
      <c r="H361" s="210"/>
      <c r="I361" s="172"/>
      <c r="J361" s="172"/>
      <c r="K361" s="186"/>
      <c r="L361" s="172"/>
      <c r="M361" s="174"/>
      <c r="N361" s="175"/>
      <c r="O361" s="235"/>
      <c r="P361" s="236"/>
      <c r="Q361" s="502"/>
    </row>
    <row r="362" spans="1:17" s="187" customFormat="1" ht="315">
      <c r="A362" s="177">
        <f>MAX(A$1:$A361)+1</f>
        <v>231</v>
      </c>
      <c r="B362" s="185">
        <f>MAX($B$1:B361)+1</f>
        <v>231</v>
      </c>
      <c r="C362" s="170" t="s">
        <v>2180</v>
      </c>
      <c r="D362" s="163" t="s">
        <v>2204</v>
      </c>
      <c r="E362" s="170" t="s">
        <v>2205</v>
      </c>
      <c r="F362" s="171" t="s">
        <v>2206</v>
      </c>
      <c r="G362" s="171" t="s">
        <v>3191</v>
      </c>
      <c r="H362" s="171"/>
      <c r="I362" s="172" t="s">
        <v>327</v>
      </c>
      <c r="J362" s="172" t="s">
        <v>327</v>
      </c>
      <c r="K362" s="172"/>
      <c r="L362" s="172" t="s">
        <v>329</v>
      </c>
      <c r="M362" s="174">
        <f>SUM(N362:Q362)</f>
        <v>390</v>
      </c>
      <c r="N362" s="175">
        <v>7</v>
      </c>
      <c r="O362" s="160">
        <v>276</v>
      </c>
      <c r="P362" s="161">
        <v>53</v>
      </c>
      <c r="Q362" s="497">
        <v>54</v>
      </c>
    </row>
    <row r="363" spans="1:17" s="187" customFormat="1" ht="330.75">
      <c r="A363" s="177">
        <f>MAX(A$1:$A362)+1</f>
        <v>232</v>
      </c>
      <c r="B363" s="185">
        <f>MAX($B$1:B362)+1</f>
        <v>232</v>
      </c>
      <c r="C363" s="170"/>
      <c r="D363" s="163" t="s">
        <v>2207</v>
      </c>
      <c r="E363" s="170" t="s">
        <v>2208</v>
      </c>
      <c r="F363" s="171" t="s">
        <v>2209</v>
      </c>
      <c r="G363" s="171" t="s">
        <v>3192</v>
      </c>
      <c r="H363" s="171"/>
      <c r="I363" s="172" t="s">
        <v>327</v>
      </c>
      <c r="J363" s="172" t="s">
        <v>327</v>
      </c>
      <c r="K363" s="172"/>
      <c r="L363" s="172" t="s">
        <v>329</v>
      </c>
      <c r="M363" s="174">
        <f>SUM(N363:Q363)</f>
        <v>400</v>
      </c>
      <c r="N363" s="175">
        <v>7</v>
      </c>
      <c r="O363" s="160">
        <v>279</v>
      </c>
      <c r="P363" s="161">
        <v>60</v>
      </c>
      <c r="Q363" s="497">
        <v>54</v>
      </c>
    </row>
    <row r="364" spans="1:17" s="187" customFormat="1">
      <c r="A364" s="177"/>
      <c r="B364" s="178"/>
      <c r="C364" s="601" t="s">
        <v>1958</v>
      </c>
      <c r="D364" s="601"/>
      <c r="E364" s="601"/>
      <c r="F364" s="601"/>
      <c r="G364" s="210" t="s">
        <v>3050</v>
      </c>
      <c r="H364" s="210"/>
      <c r="I364" s="172"/>
      <c r="J364" s="172"/>
      <c r="K364" s="172"/>
      <c r="L364" s="172"/>
      <c r="M364" s="174"/>
      <c r="N364" s="175"/>
      <c r="O364" s="160"/>
      <c r="P364" s="161"/>
      <c r="Q364" s="497"/>
    </row>
    <row r="365" spans="1:17" s="187" customFormat="1" ht="94.5">
      <c r="A365" s="177">
        <f>MAX(A$1:$A364)+1</f>
        <v>233</v>
      </c>
      <c r="B365" s="185">
        <f>MAX($B$1:B364)+1</f>
        <v>233</v>
      </c>
      <c r="C365" s="170"/>
      <c r="D365" s="170" t="s">
        <v>2210</v>
      </c>
      <c r="E365" s="170" t="s">
        <v>2211</v>
      </c>
      <c r="F365" s="170" t="s">
        <v>2212</v>
      </c>
      <c r="G365" s="170" t="s">
        <v>3193</v>
      </c>
      <c r="H365" s="170"/>
      <c r="I365" s="172" t="s">
        <v>327</v>
      </c>
      <c r="J365" s="172" t="s">
        <v>327</v>
      </c>
      <c r="K365" s="172"/>
      <c r="L365" s="172" t="s">
        <v>329</v>
      </c>
      <c r="M365" s="174">
        <f>SUM(N365:Q365)</f>
        <v>343</v>
      </c>
      <c r="N365" s="175">
        <v>2</v>
      </c>
      <c r="O365" s="160">
        <v>293</v>
      </c>
      <c r="P365" s="161">
        <v>48</v>
      </c>
      <c r="Q365" s="500"/>
    </row>
    <row r="366" spans="1:17" s="241" customFormat="1">
      <c r="A366" s="237" t="s">
        <v>2808</v>
      </c>
      <c r="B366" s="181" t="s">
        <v>2810</v>
      </c>
      <c r="C366" s="605" t="s">
        <v>230</v>
      </c>
      <c r="D366" s="605"/>
      <c r="E366" s="605"/>
      <c r="F366" s="605"/>
      <c r="G366" s="238" t="s">
        <v>3050</v>
      </c>
      <c r="H366" s="238"/>
      <c r="I366" s="239"/>
      <c r="J366" s="239"/>
      <c r="K366" s="239"/>
      <c r="L366" s="239"/>
      <c r="M366" s="240">
        <f>SUBTOTAL(9,M367:M436)</f>
        <v>1491</v>
      </c>
      <c r="N366" s="240">
        <f>SUBTOTAL(9,N367:N436)</f>
        <v>94</v>
      </c>
      <c r="O366" s="149">
        <f>SUBTOTAL(9,O367:O436)</f>
        <v>437</v>
      </c>
      <c r="P366" s="150">
        <f>SUBTOTAL(9,P367:P436)</f>
        <v>624</v>
      </c>
      <c r="Q366" s="496">
        <f>SUBTOTAL(9,Q367:Q436)</f>
        <v>336</v>
      </c>
    </row>
    <row r="367" spans="1:17">
      <c r="A367" s="177"/>
      <c r="B367" s="178"/>
      <c r="C367" s="596" t="s">
        <v>231</v>
      </c>
      <c r="D367" s="596"/>
      <c r="E367" s="596"/>
      <c r="F367" s="596"/>
      <c r="G367" s="179" t="s">
        <v>3050</v>
      </c>
      <c r="H367" s="179"/>
      <c r="I367" s="186"/>
      <c r="J367" s="186"/>
      <c r="K367" s="186"/>
      <c r="L367" s="186"/>
      <c r="M367" s="174"/>
      <c r="N367" s="175"/>
      <c r="O367" s="160"/>
      <c r="P367" s="161"/>
      <c r="Q367" s="497"/>
    </row>
    <row r="368" spans="1:17" ht="204.75">
      <c r="A368" s="177">
        <f>MAX(A$1:$A367)+1</f>
        <v>234</v>
      </c>
      <c r="B368" s="185">
        <f>MAX($B$1:B367)+1</f>
        <v>234</v>
      </c>
      <c r="C368" s="170"/>
      <c r="D368" s="163" t="s">
        <v>234</v>
      </c>
      <c r="E368" s="170" t="s">
        <v>2213</v>
      </c>
      <c r="F368" s="171" t="s">
        <v>2214</v>
      </c>
      <c r="G368" s="171" t="s">
        <v>3194</v>
      </c>
      <c r="H368" s="171"/>
      <c r="I368" s="172" t="s">
        <v>327</v>
      </c>
      <c r="J368" s="172" t="s">
        <v>327</v>
      </c>
      <c r="K368" s="172" t="s">
        <v>353</v>
      </c>
      <c r="L368" s="172" t="s">
        <v>329</v>
      </c>
      <c r="M368" s="174">
        <f>SUM(N368:Q368)</f>
        <v>1</v>
      </c>
      <c r="N368" s="175">
        <v>1</v>
      </c>
      <c r="O368" s="160"/>
      <c r="P368" s="161"/>
      <c r="Q368" s="497"/>
    </row>
    <row r="369" spans="1:17">
      <c r="A369" s="177"/>
      <c r="B369" s="178"/>
      <c r="C369" s="596" t="s">
        <v>235</v>
      </c>
      <c r="D369" s="596"/>
      <c r="E369" s="596"/>
      <c r="F369" s="596"/>
      <c r="G369" s="179" t="s">
        <v>3050</v>
      </c>
      <c r="H369" s="179"/>
      <c r="I369" s="186"/>
      <c r="J369" s="186"/>
      <c r="K369" s="186"/>
      <c r="L369" s="186"/>
      <c r="M369" s="174"/>
      <c r="N369" s="175"/>
      <c r="O369" s="160"/>
      <c r="P369" s="161"/>
      <c r="Q369" s="497"/>
    </row>
    <row r="370" spans="1:17" ht="283.5">
      <c r="A370" s="177">
        <f>MAX(A$1:$A369)+1</f>
        <v>235</v>
      </c>
      <c r="B370" s="185">
        <f>MAX($B$1:B369)+1</f>
        <v>235</v>
      </c>
      <c r="C370" s="170"/>
      <c r="D370" s="163" t="s">
        <v>236</v>
      </c>
      <c r="E370" s="170" t="s">
        <v>2213</v>
      </c>
      <c r="F370" s="171" t="s">
        <v>2898</v>
      </c>
      <c r="G370" s="171" t="s">
        <v>3195</v>
      </c>
      <c r="H370" s="171"/>
      <c r="I370" s="172" t="s">
        <v>327</v>
      </c>
      <c r="J370" s="172" t="s">
        <v>327</v>
      </c>
      <c r="K370" s="172" t="s">
        <v>353</v>
      </c>
      <c r="L370" s="172" t="s">
        <v>329</v>
      </c>
      <c r="M370" s="174">
        <f>SUM(N370:Q370)</f>
        <v>4</v>
      </c>
      <c r="N370" s="175">
        <v>4</v>
      </c>
      <c r="O370" s="160"/>
      <c r="P370" s="161"/>
      <c r="Q370" s="497"/>
    </row>
    <row r="371" spans="1:17" ht="409.5">
      <c r="A371" s="177">
        <f>MAX(A$1:$A370)+1</f>
        <v>236</v>
      </c>
      <c r="B371" s="185">
        <f>MAX($B$1:B370)+1</f>
        <v>236</v>
      </c>
      <c r="C371" s="170"/>
      <c r="D371" s="163" t="s">
        <v>238</v>
      </c>
      <c r="E371" s="170" t="s">
        <v>2215</v>
      </c>
      <c r="F371" s="171" t="s">
        <v>2899</v>
      </c>
      <c r="G371" s="171" t="s">
        <v>3196</v>
      </c>
      <c r="H371" s="171"/>
      <c r="I371" s="172" t="s">
        <v>327</v>
      </c>
      <c r="J371" s="172" t="s">
        <v>327</v>
      </c>
      <c r="K371" s="172" t="s">
        <v>353</v>
      </c>
      <c r="L371" s="172" t="s">
        <v>329</v>
      </c>
      <c r="M371" s="174">
        <f>SUM(N371:Q371)</f>
        <v>1</v>
      </c>
      <c r="N371" s="175">
        <v>1</v>
      </c>
      <c r="O371" s="160"/>
      <c r="P371" s="161"/>
      <c r="Q371" s="497"/>
    </row>
    <row r="372" spans="1:17">
      <c r="A372" s="177"/>
      <c r="B372" s="185"/>
      <c r="C372" s="596" t="s">
        <v>239</v>
      </c>
      <c r="D372" s="596"/>
      <c r="E372" s="596"/>
      <c r="F372" s="596"/>
      <c r="G372" s="179" t="s">
        <v>3050</v>
      </c>
      <c r="H372" s="179"/>
      <c r="I372" s="186"/>
      <c r="J372" s="186"/>
      <c r="K372" s="186"/>
      <c r="L372" s="186"/>
      <c r="M372" s="174"/>
      <c r="N372" s="175"/>
      <c r="O372" s="160"/>
      <c r="P372" s="161"/>
      <c r="Q372" s="497"/>
    </row>
    <row r="373" spans="1:17" s="251" customFormat="1" ht="189">
      <c r="A373" s="177">
        <f>MAX(A$1:$A372)+1</f>
        <v>237</v>
      </c>
      <c r="B373" s="242">
        <f>MAX($B$1:B372)+1</f>
        <v>237</v>
      </c>
      <c r="C373" s="243"/>
      <c r="D373" s="244" t="s">
        <v>3593</v>
      </c>
      <c r="E373" s="244" t="s">
        <v>2216</v>
      </c>
      <c r="F373" s="245" t="s">
        <v>3594</v>
      </c>
      <c r="G373" s="245" t="s">
        <v>3197</v>
      </c>
      <c r="H373" s="246"/>
      <c r="I373" s="247" t="s">
        <v>327</v>
      </c>
      <c r="J373" s="247" t="s">
        <v>327</v>
      </c>
      <c r="K373" s="247" t="s">
        <v>353</v>
      </c>
      <c r="L373" s="247" t="s">
        <v>329</v>
      </c>
      <c r="M373" s="248">
        <f>SUM(N373:Q373)</f>
        <v>1</v>
      </c>
      <c r="N373" s="249">
        <v>1</v>
      </c>
      <c r="O373" s="250"/>
      <c r="P373" s="161"/>
      <c r="Q373" s="497"/>
    </row>
    <row r="374" spans="1:17" ht="157.5">
      <c r="A374" s="177">
        <f>MAX(A$1:$A373)+1</f>
        <v>238</v>
      </c>
      <c r="B374" s="185">
        <f>MAX($B$1:B373)+1</f>
        <v>238</v>
      </c>
      <c r="C374" s="170"/>
      <c r="D374" s="163" t="s">
        <v>89</v>
      </c>
      <c r="E374" s="170" t="s">
        <v>2217</v>
      </c>
      <c r="F374" s="170" t="s">
        <v>2218</v>
      </c>
      <c r="G374" s="170" t="s">
        <v>3198</v>
      </c>
      <c r="H374" s="170"/>
      <c r="I374" s="172" t="s">
        <v>327</v>
      </c>
      <c r="J374" s="172" t="s">
        <v>327</v>
      </c>
      <c r="K374" s="172" t="s">
        <v>353</v>
      </c>
      <c r="L374" s="172" t="s">
        <v>329</v>
      </c>
      <c r="M374" s="174">
        <f>SUM(N374:Q374)</f>
        <v>4</v>
      </c>
      <c r="N374" s="175">
        <v>4</v>
      </c>
      <c r="O374" s="160"/>
      <c r="P374" s="161"/>
      <c r="Q374" s="497"/>
    </row>
    <row r="375" spans="1:17" s="251" customFormat="1" ht="378">
      <c r="A375" s="252">
        <f>MAX(A$1:$A374)+1</f>
        <v>239</v>
      </c>
      <c r="B375" s="253">
        <f>MAX($B$1:B374)+1</f>
        <v>239</v>
      </c>
      <c r="C375" s="244"/>
      <c r="D375" s="244" t="s">
        <v>311</v>
      </c>
      <c r="E375" s="244" t="s">
        <v>1328</v>
      </c>
      <c r="F375" s="246" t="s">
        <v>3595</v>
      </c>
      <c r="G375" s="246" t="s">
        <v>3199</v>
      </c>
      <c r="H375" s="246"/>
      <c r="I375" s="243"/>
      <c r="J375" s="243"/>
      <c r="K375" s="243"/>
      <c r="L375" s="243"/>
      <c r="M375" s="248">
        <f>SUM(N375:Q375)</f>
        <v>1</v>
      </c>
      <c r="N375" s="249">
        <v>1</v>
      </c>
      <c r="O375" s="250"/>
      <c r="P375" s="161"/>
      <c r="Q375" s="497"/>
    </row>
    <row r="376" spans="1:17">
      <c r="A376" s="177"/>
      <c r="B376" s="178"/>
      <c r="C376" s="596" t="s">
        <v>240</v>
      </c>
      <c r="D376" s="596"/>
      <c r="E376" s="596"/>
      <c r="F376" s="596"/>
      <c r="G376" s="179" t="s">
        <v>3050</v>
      </c>
      <c r="H376" s="179"/>
      <c r="I376" s="186"/>
      <c r="J376" s="186"/>
      <c r="K376" s="186"/>
      <c r="L376" s="186"/>
      <c r="M376" s="174"/>
      <c r="N376" s="175"/>
      <c r="O376" s="160"/>
      <c r="P376" s="161"/>
      <c r="Q376" s="497"/>
    </row>
    <row r="377" spans="1:17" ht="47.25">
      <c r="A377" s="177">
        <f>MAX(A$1:$A376)+1</f>
        <v>240</v>
      </c>
      <c r="B377" s="185">
        <f>MAX($B$1:B376)+1</f>
        <v>240</v>
      </c>
      <c r="C377" s="170"/>
      <c r="D377" s="163" t="s">
        <v>241</v>
      </c>
      <c r="E377" s="170" t="s">
        <v>2219</v>
      </c>
      <c r="F377" s="170" t="s">
        <v>1195</v>
      </c>
      <c r="G377" s="170" t="s">
        <v>3200</v>
      </c>
      <c r="H377" s="170"/>
      <c r="I377" s="172" t="s">
        <v>327</v>
      </c>
      <c r="J377" s="172"/>
      <c r="K377" s="172" t="s">
        <v>353</v>
      </c>
      <c r="L377" s="172" t="s">
        <v>330</v>
      </c>
      <c r="M377" s="174">
        <f>SUM(N377:Q377)</f>
        <v>35</v>
      </c>
      <c r="N377" s="175">
        <v>35</v>
      </c>
      <c r="O377" s="160"/>
      <c r="P377" s="161"/>
      <c r="Q377" s="497"/>
    </row>
    <row r="378" spans="1:17" ht="47.25">
      <c r="A378" s="177">
        <f>MAX(A$1:$A377)+1</f>
        <v>241</v>
      </c>
      <c r="B378" s="185">
        <f>MAX($B$1:B377)+1</f>
        <v>241</v>
      </c>
      <c r="C378" s="170"/>
      <c r="D378" s="163" t="s">
        <v>122</v>
      </c>
      <c r="E378" s="170" t="s">
        <v>2219</v>
      </c>
      <c r="F378" s="170" t="s">
        <v>1196</v>
      </c>
      <c r="G378" s="170" t="s">
        <v>3201</v>
      </c>
      <c r="H378" s="170"/>
      <c r="I378" s="172" t="s">
        <v>327</v>
      </c>
      <c r="J378" s="172"/>
      <c r="K378" s="172" t="s">
        <v>353</v>
      </c>
      <c r="L378" s="172" t="s">
        <v>339</v>
      </c>
      <c r="M378" s="174">
        <f>SUM(N378:Q378)</f>
        <v>35</v>
      </c>
      <c r="N378" s="175">
        <v>35</v>
      </c>
      <c r="O378" s="160"/>
      <c r="P378" s="161"/>
      <c r="Q378" s="497"/>
    </row>
    <row r="379" spans="1:17">
      <c r="A379" s="177"/>
      <c r="B379" s="178"/>
      <c r="C379" s="596" t="s">
        <v>60</v>
      </c>
      <c r="D379" s="596"/>
      <c r="E379" s="596"/>
      <c r="F379" s="596"/>
      <c r="G379" s="179" t="s">
        <v>3050</v>
      </c>
      <c r="H379" s="179"/>
      <c r="I379" s="186"/>
      <c r="J379" s="186"/>
      <c r="K379" s="186"/>
      <c r="L379" s="186"/>
      <c r="M379" s="174"/>
      <c r="N379" s="175"/>
      <c r="O379" s="160"/>
      <c r="P379" s="161"/>
      <c r="Q379" s="497"/>
    </row>
    <row r="380" spans="1:17">
      <c r="A380" s="177"/>
      <c r="B380" s="178"/>
      <c r="C380" s="596" t="s">
        <v>72</v>
      </c>
      <c r="D380" s="596"/>
      <c r="E380" s="596"/>
      <c r="F380" s="596"/>
      <c r="G380" s="179" t="s">
        <v>3050</v>
      </c>
      <c r="H380" s="179"/>
      <c r="I380" s="186"/>
      <c r="J380" s="186"/>
      <c r="K380" s="186"/>
      <c r="L380" s="186"/>
      <c r="M380" s="174"/>
      <c r="N380" s="175"/>
      <c r="O380" s="160"/>
      <c r="P380" s="161"/>
      <c r="Q380" s="497"/>
    </row>
    <row r="381" spans="1:17" s="187" customFormat="1">
      <c r="A381" s="178"/>
      <c r="B381" s="178"/>
      <c r="C381" s="596" t="s">
        <v>2220</v>
      </c>
      <c r="D381" s="596"/>
      <c r="E381" s="596"/>
      <c r="F381" s="596"/>
      <c r="G381" s="254" t="s">
        <v>3050</v>
      </c>
      <c r="H381" s="254"/>
      <c r="I381" s="173"/>
      <c r="J381" s="173"/>
      <c r="K381" s="173"/>
      <c r="L381" s="173"/>
      <c r="M381" s="255"/>
      <c r="N381" s="256"/>
      <c r="O381" s="257"/>
      <c r="P381" s="258"/>
      <c r="Q381" s="503"/>
    </row>
    <row r="382" spans="1:17" s="187" customFormat="1" ht="78.75">
      <c r="A382" s="177">
        <f>MAX(A$1:$A380)+1</f>
        <v>242</v>
      </c>
      <c r="B382" s="185">
        <f>MAX($B$1:B381)+1</f>
        <v>242</v>
      </c>
      <c r="C382" s="170"/>
      <c r="D382" s="163" t="s">
        <v>2221</v>
      </c>
      <c r="E382" s="170" t="s">
        <v>2222</v>
      </c>
      <c r="F382" s="170" t="s">
        <v>2223</v>
      </c>
      <c r="G382" s="170" t="s">
        <v>3202</v>
      </c>
      <c r="H382" s="64"/>
      <c r="I382" s="172" t="s">
        <v>327</v>
      </c>
      <c r="J382" s="172"/>
      <c r="K382" s="172" t="s">
        <v>1687</v>
      </c>
      <c r="L382" s="172" t="s">
        <v>331</v>
      </c>
      <c r="M382" s="174">
        <f>SUM(N382:Q382)</f>
        <v>26</v>
      </c>
      <c r="N382" s="175"/>
      <c r="O382" s="160">
        <v>9</v>
      </c>
      <c r="P382" s="161">
        <v>9</v>
      </c>
      <c r="Q382" s="497">
        <v>8</v>
      </c>
    </row>
    <row r="383" spans="1:17">
      <c r="A383" s="177"/>
      <c r="B383" s="178"/>
      <c r="C383" s="596" t="s">
        <v>74</v>
      </c>
      <c r="D383" s="596"/>
      <c r="E383" s="596"/>
      <c r="F383" s="596"/>
      <c r="G383" s="179" t="s">
        <v>3050</v>
      </c>
      <c r="H383" s="179"/>
      <c r="I383" s="186"/>
      <c r="J383" s="186"/>
      <c r="K383" s="186"/>
      <c r="L383" s="186"/>
      <c r="M383" s="174"/>
      <c r="N383" s="175"/>
      <c r="O383" s="160"/>
      <c r="P383" s="161"/>
      <c r="Q383" s="497"/>
    </row>
    <row r="384" spans="1:17">
      <c r="A384" s="177"/>
      <c r="B384" s="178"/>
      <c r="C384" s="596" t="s">
        <v>242</v>
      </c>
      <c r="D384" s="596"/>
      <c r="E384" s="596"/>
      <c r="F384" s="596"/>
      <c r="G384" s="179" t="s">
        <v>3050</v>
      </c>
      <c r="H384" s="179"/>
      <c r="I384" s="186"/>
      <c r="J384" s="186"/>
      <c r="K384" s="186"/>
      <c r="L384" s="186"/>
      <c r="M384" s="174"/>
      <c r="N384" s="175"/>
      <c r="O384" s="160"/>
      <c r="P384" s="161"/>
      <c r="Q384" s="497"/>
    </row>
    <row r="385" spans="1:17" ht="94.5">
      <c r="A385" s="177">
        <f>MAX(A$1:$A384)+1</f>
        <v>243</v>
      </c>
      <c r="B385" s="185">
        <f>MAX($B$1:B384)+1</f>
        <v>243</v>
      </c>
      <c r="C385" s="170"/>
      <c r="D385" s="163" t="s">
        <v>246</v>
      </c>
      <c r="E385" s="170" t="s">
        <v>1941</v>
      </c>
      <c r="F385" s="170" t="s">
        <v>2224</v>
      </c>
      <c r="G385" s="171" t="s">
        <v>3203</v>
      </c>
      <c r="H385" s="170"/>
      <c r="I385" s="172" t="s">
        <v>327</v>
      </c>
      <c r="J385" s="172" t="s">
        <v>327</v>
      </c>
      <c r="K385" s="172" t="s">
        <v>354</v>
      </c>
      <c r="L385" s="172" t="s">
        <v>329</v>
      </c>
      <c r="M385" s="174">
        <f>SUM(N385:Q385)</f>
        <v>4</v>
      </c>
      <c r="N385" s="175">
        <v>4</v>
      </c>
      <c r="O385" s="160"/>
      <c r="P385" s="161"/>
      <c r="Q385" s="497"/>
    </row>
    <row r="386" spans="1:17" ht="47.25">
      <c r="A386" s="177">
        <f>MAX(A$1:$A385)+1</f>
        <v>244</v>
      </c>
      <c r="B386" s="185">
        <f>MAX($B$1:B385)+1</f>
        <v>244</v>
      </c>
      <c r="C386" s="170"/>
      <c r="D386" s="163" t="s">
        <v>247</v>
      </c>
      <c r="E386" s="170" t="s">
        <v>1941</v>
      </c>
      <c r="F386" s="170" t="s">
        <v>2225</v>
      </c>
      <c r="G386" s="170" t="s">
        <v>3204</v>
      </c>
      <c r="H386" s="259"/>
      <c r="I386" s="172" t="s">
        <v>327</v>
      </c>
      <c r="J386" s="172" t="s">
        <v>327</v>
      </c>
      <c r="K386" s="172" t="s">
        <v>354</v>
      </c>
      <c r="L386" s="172" t="s">
        <v>329</v>
      </c>
      <c r="M386" s="174">
        <f>SUM(N386:Q386)</f>
        <v>4</v>
      </c>
      <c r="N386" s="175">
        <v>4</v>
      </c>
      <c r="O386" s="160"/>
      <c r="P386" s="161"/>
      <c r="Q386" s="497"/>
    </row>
    <row r="387" spans="1:17">
      <c r="A387" s="177"/>
      <c r="B387" s="178"/>
      <c r="C387" s="596" t="s">
        <v>243</v>
      </c>
      <c r="D387" s="596"/>
      <c r="E387" s="596"/>
      <c r="F387" s="596"/>
      <c r="G387" s="179" t="s">
        <v>3050</v>
      </c>
      <c r="H387" s="179"/>
      <c r="I387" s="186"/>
      <c r="J387" s="186"/>
      <c r="K387" s="186"/>
      <c r="L387" s="186"/>
      <c r="M387" s="174"/>
      <c r="N387" s="175"/>
      <c r="O387" s="160"/>
      <c r="P387" s="161"/>
      <c r="Q387" s="497"/>
    </row>
    <row r="388" spans="1:17" ht="78.75">
      <c r="A388" s="177">
        <f>MAX(A$1:$A387)+1</f>
        <v>245</v>
      </c>
      <c r="B388" s="185">
        <f>MAX($B$1:B387)+1</f>
        <v>245</v>
      </c>
      <c r="C388" s="170"/>
      <c r="D388" s="163" t="s">
        <v>248</v>
      </c>
      <c r="E388" s="170" t="s">
        <v>2226</v>
      </c>
      <c r="F388" s="170" t="s">
        <v>2900</v>
      </c>
      <c r="G388" s="170" t="s">
        <v>3205</v>
      </c>
      <c r="H388" s="170"/>
      <c r="I388" s="172" t="s">
        <v>327</v>
      </c>
      <c r="J388" s="172" t="s">
        <v>327</v>
      </c>
      <c r="K388" s="172" t="s">
        <v>349</v>
      </c>
      <c r="L388" s="172" t="s">
        <v>330</v>
      </c>
      <c r="M388" s="174">
        <f>SUM(N388:Q388)</f>
        <v>4</v>
      </c>
      <c r="N388" s="175">
        <v>4</v>
      </c>
      <c r="O388" s="160"/>
      <c r="P388" s="161"/>
      <c r="Q388" s="497"/>
    </row>
    <row r="389" spans="1:17" s="187" customFormat="1">
      <c r="A389" s="177"/>
      <c r="B389" s="178"/>
      <c r="C389" s="596" t="s">
        <v>2227</v>
      </c>
      <c r="D389" s="596"/>
      <c r="E389" s="596"/>
      <c r="F389" s="596"/>
      <c r="G389" s="179" t="s">
        <v>3050</v>
      </c>
      <c r="H389" s="179"/>
      <c r="I389" s="186"/>
      <c r="J389" s="186"/>
      <c r="K389" s="186"/>
      <c r="L389" s="186"/>
      <c r="M389" s="174"/>
      <c r="N389" s="175"/>
      <c r="O389" s="160"/>
      <c r="P389" s="161"/>
      <c r="Q389" s="497"/>
    </row>
    <row r="390" spans="1:17" s="187" customFormat="1">
      <c r="A390" s="177"/>
      <c r="B390" s="178"/>
      <c r="C390" s="596" t="s">
        <v>2228</v>
      </c>
      <c r="D390" s="596"/>
      <c r="E390" s="596"/>
      <c r="F390" s="596"/>
      <c r="G390" s="179" t="s">
        <v>3050</v>
      </c>
      <c r="H390" s="179"/>
      <c r="I390" s="186"/>
      <c r="J390" s="186"/>
      <c r="K390" s="186"/>
      <c r="L390" s="186"/>
      <c r="M390" s="174"/>
      <c r="N390" s="175"/>
      <c r="O390" s="160"/>
      <c r="P390" s="161"/>
      <c r="Q390" s="497"/>
    </row>
    <row r="391" spans="1:17" s="187" customFormat="1">
      <c r="A391" s="177"/>
      <c r="B391" s="178"/>
      <c r="C391" s="596" t="s">
        <v>2229</v>
      </c>
      <c r="D391" s="596"/>
      <c r="E391" s="596"/>
      <c r="F391" s="596"/>
      <c r="G391" s="179" t="s">
        <v>3050</v>
      </c>
      <c r="H391" s="179"/>
      <c r="I391" s="172"/>
      <c r="J391" s="172"/>
      <c r="K391" s="172"/>
      <c r="L391" s="172"/>
      <c r="M391" s="174"/>
      <c r="N391" s="175"/>
      <c r="O391" s="160"/>
      <c r="P391" s="161"/>
      <c r="Q391" s="497"/>
    </row>
    <row r="392" spans="1:17" s="187" customFormat="1" ht="31.5">
      <c r="A392" s="177"/>
      <c r="B392" s="178"/>
      <c r="C392" s="596" t="s">
        <v>2230</v>
      </c>
      <c r="D392" s="596"/>
      <c r="E392" s="596"/>
      <c r="F392" s="596"/>
      <c r="G392" s="179" t="s">
        <v>3050</v>
      </c>
      <c r="H392" s="179"/>
      <c r="I392" s="260"/>
      <c r="J392" s="260"/>
      <c r="K392" s="172" t="s">
        <v>1687</v>
      </c>
      <c r="L392" s="172"/>
      <c r="M392" s="174"/>
      <c r="N392" s="175"/>
      <c r="O392" s="160"/>
      <c r="P392" s="161"/>
      <c r="Q392" s="497"/>
    </row>
    <row r="393" spans="1:17" s="187" customFormat="1" ht="78.75">
      <c r="A393" s="177">
        <f>MAX(A$1:$A392)+1</f>
        <v>246</v>
      </c>
      <c r="B393" s="185">
        <f>MAX($B$1:B392)+1</f>
        <v>246</v>
      </c>
      <c r="C393" s="170"/>
      <c r="D393" s="170" t="s">
        <v>2231</v>
      </c>
      <c r="E393" s="170"/>
      <c r="F393" s="170" t="s">
        <v>2232</v>
      </c>
      <c r="G393" s="170" t="s">
        <v>3206</v>
      </c>
      <c r="H393" s="170"/>
      <c r="I393" s="172" t="s">
        <v>327</v>
      </c>
      <c r="J393" s="172" t="s">
        <v>327</v>
      </c>
      <c r="K393" s="172"/>
      <c r="L393" s="172" t="s">
        <v>330</v>
      </c>
      <c r="M393" s="174">
        <f>SUM(N393:Q393)</f>
        <v>79</v>
      </c>
      <c r="N393" s="175"/>
      <c r="O393" s="160">
        <v>24</v>
      </c>
      <c r="P393" s="161">
        <v>44</v>
      </c>
      <c r="Q393" s="497">
        <v>11</v>
      </c>
    </row>
    <row r="394" spans="1:17" s="187" customFormat="1" ht="236.25">
      <c r="A394" s="177">
        <f>MAX(A$1:$A393)+1</f>
        <v>247</v>
      </c>
      <c r="B394" s="185">
        <f>MAX($B$1:B393)+1</f>
        <v>247</v>
      </c>
      <c r="C394" s="170"/>
      <c r="D394" s="170" t="s">
        <v>2233</v>
      </c>
      <c r="E394" s="170" t="s">
        <v>2234</v>
      </c>
      <c r="F394" s="171" t="s">
        <v>2368</v>
      </c>
      <c r="G394" s="171" t="s">
        <v>3207</v>
      </c>
      <c r="H394" s="171"/>
      <c r="I394" s="172" t="s">
        <v>327</v>
      </c>
      <c r="J394" s="172" t="s">
        <v>327</v>
      </c>
      <c r="K394" s="172"/>
      <c r="L394" s="172" t="s">
        <v>329</v>
      </c>
      <c r="M394" s="174">
        <f>SUM(N394:Q394)</f>
        <v>87</v>
      </c>
      <c r="N394" s="175"/>
      <c r="O394" s="160">
        <v>27</v>
      </c>
      <c r="P394" s="161">
        <v>46</v>
      </c>
      <c r="Q394" s="497">
        <v>14</v>
      </c>
    </row>
    <row r="395" spans="1:17" s="187" customFormat="1" ht="31.5">
      <c r="A395" s="177"/>
      <c r="B395" s="185"/>
      <c r="C395" s="596" t="s">
        <v>2235</v>
      </c>
      <c r="D395" s="596"/>
      <c r="E395" s="596"/>
      <c r="F395" s="596"/>
      <c r="G395" s="179" t="s">
        <v>3050</v>
      </c>
      <c r="H395" s="179"/>
      <c r="I395" s="260"/>
      <c r="J395" s="260"/>
      <c r="K395" s="172" t="s">
        <v>1687</v>
      </c>
      <c r="L395" s="172"/>
      <c r="M395" s="174"/>
      <c r="N395" s="175"/>
      <c r="O395" s="160"/>
      <c r="P395" s="161"/>
      <c r="Q395" s="497"/>
    </row>
    <row r="396" spans="1:17" s="187" customFormat="1" ht="173.25">
      <c r="A396" s="177">
        <f>MAX(A$1:$A395)+1</f>
        <v>248</v>
      </c>
      <c r="B396" s="185">
        <f>MAX($B$1:B395)+1</f>
        <v>248</v>
      </c>
      <c r="C396" s="170"/>
      <c r="D396" s="170" t="s">
        <v>2236</v>
      </c>
      <c r="E396" s="170" t="s">
        <v>2237</v>
      </c>
      <c r="F396" s="171" t="s">
        <v>2238</v>
      </c>
      <c r="G396" s="171" t="s">
        <v>3208</v>
      </c>
      <c r="H396" s="171"/>
      <c r="I396" s="172" t="s">
        <v>327</v>
      </c>
      <c r="J396" s="172" t="s">
        <v>327</v>
      </c>
      <c r="K396" s="172"/>
      <c r="L396" s="172" t="s">
        <v>329</v>
      </c>
      <c r="M396" s="174">
        <f>SUM(N396:Q396)</f>
        <v>85</v>
      </c>
      <c r="N396" s="175"/>
      <c r="O396" s="160">
        <v>27</v>
      </c>
      <c r="P396" s="161">
        <v>48</v>
      </c>
      <c r="Q396" s="497">
        <v>10</v>
      </c>
    </row>
    <row r="397" spans="1:17" s="187" customFormat="1" ht="283.5">
      <c r="A397" s="177">
        <f>MAX(A$1:$A396)+1</f>
        <v>249</v>
      </c>
      <c r="B397" s="185">
        <f>MAX($B$1:B396)+1</f>
        <v>249</v>
      </c>
      <c r="C397" s="170"/>
      <c r="D397" s="170" t="s">
        <v>2239</v>
      </c>
      <c r="E397" s="170" t="s">
        <v>2240</v>
      </c>
      <c r="F397" s="171" t="s">
        <v>2241</v>
      </c>
      <c r="G397" s="171" t="s">
        <v>3209</v>
      </c>
      <c r="H397" s="171"/>
      <c r="I397" s="172" t="s">
        <v>327</v>
      </c>
      <c r="J397" s="172" t="s">
        <v>327</v>
      </c>
      <c r="K397" s="172"/>
      <c r="L397" s="172" t="s">
        <v>329</v>
      </c>
      <c r="M397" s="174">
        <f>SUM(N397:Q397)</f>
        <v>85</v>
      </c>
      <c r="N397" s="175"/>
      <c r="O397" s="160">
        <v>27</v>
      </c>
      <c r="P397" s="161">
        <v>48</v>
      </c>
      <c r="Q397" s="497">
        <v>10</v>
      </c>
    </row>
    <row r="398" spans="1:17" s="187" customFormat="1" ht="157.5">
      <c r="A398" s="177">
        <f>MAX(A$1:$A397)+1</f>
        <v>250</v>
      </c>
      <c r="B398" s="185">
        <f>MAX($B$1:B397)+1</f>
        <v>250</v>
      </c>
      <c r="C398" s="170"/>
      <c r="D398" s="170" t="s">
        <v>2242</v>
      </c>
      <c r="E398" s="170" t="s">
        <v>2243</v>
      </c>
      <c r="F398" s="171" t="s">
        <v>2244</v>
      </c>
      <c r="G398" s="171" t="s">
        <v>3210</v>
      </c>
      <c r="H398" s="171"/>
      <c r="I398" s="172" t="s">
        <v>327</v>
      </c>
      <c r="J398" s="172" t="s">
        <v>327</v>
      </c>
      <c r="K398" s="172"/>
      <c r="L398" s="172" t="s">
        <v>329</v>
      </c>
      <c r="M398" s="174">
        <f>SUM(N398:Q398)</f>
        <v>85</v>
      </c>
      <c r="N398" s="175"/>
      <c r="O398" s="160">
        <v>27</v>
      </c>
      <c r="P398" s="161">
        <v>48</v>
      </c>
      <c r="Q398" s="497">
        <v>10</v>
      </c>
    </row>
    <row r="399" spans="1:17" s="187" customFormat="1" ht="31.5">
      <c r="A399" s="177"/>
      <c r="B399" s="178"/>
      <c r="C399" s="596" t="s">
        <v>2245</v>
      </c>
      <c r="D399" s="596"/>
      <c r="E399" s="596"/>
      <c r="F399" s="596"/>
      <c r="G399" s="179" t="s">
        <v>3050</v>
      </c>
      <c r="H399" s="179"/>
      <c r="I399" s="260"/>
      <c r="J399" s="260"/>
      <c r="K399" s="172" t="s">
        <v>1687</v>
      </c>
      <c r="L399" s="172"/>
      <c r="M399" s="174"/>
      <c r="N399" s="175"/>
      <c r="O399" s="160"/>
      <c r="P399" s="161"/>
      <c r="Q399" s="497"/>
    </row>
    <row r="400" spans="1:17" s="187" customFormat="1" ht="252">
      <c r="A400" s="177">
        <f>MAX(A$1:$A399)+1</f>
        <v>251</v>
      </c>
      <c r="B400" s="185">
        <f>MAX($B$1:B399)+1</f>
        <v>251</v>
      </c>
      <c r="C400" s="170"/>
      <c r="D400" s="170" t="s">
        <v>2246</v>
      </c>
      <c r="E400" s="170" t="s">
        <v>2247</v>
      </c>
      <c r="F400" s="171" t="s">
        <v>2248</v>
      </c>
      <c r="G400" s="171" t="s">
        <v>3211</v>
      </c>
      <c r="H400" s="171"/>
      <c r="I400" s="172" t="s">
        <v>327</v>
      </c>
      <c r="J400" s="172" t="s">
        <v>327</v>
      </c>
      <c r="K400" s="172"/>
      <c r="L400" s="172" t="s">
        <v>329</v>
      </c>
      <c r="M400" s="174">
        <f>SUM(N400:Q400)</f>
        <v>81</v>
      </c>
      <c r="N400" s="175"/>
      <c r="O400" s="160">
        <v>25</v>
      </c>
      <c r="P400" s="161">
        <v>46</v>
      </c>
      <c r="Q400" s="497">
        <v>10</v>
      </c>
    </row>
    <row r="401" spans="1:121" s="187" customFormat="1" ht="31.5">
      <c r="A401" s="177"/>
      <c r="B401" s="178"/>
      <c r="C401" s="596" t="s">
        <v>2249</v>
      </c>
      <c r="D401" s="596"/>
      <c r="E401" s="596"/>
      <c r="F401" s="596"/>
      <c r="G401" s="179" t="s">
        <v>3050</v>
      </c>
      <c r="H401" s="179"/>
      <c r="I401" s="260"/>
      <c r="J401" s="260"/>
      <c r="K401" s="172" t="s">
        <v>1687</v>
      </c>
      <c r="L401" s="172"/>
      <c r="M401" s="174"/>
      <c r="N401" s="175"/>
      <c r="O401" s="160"/>
      <c r="P401" s="161"/>
      <c r="Q401" s="497"/>
    </row>
    <row r="402" spans="1:121" s="187" customFormat="1" ht="220.5">
      <c r="A402" s="177">
        <f>MAX(A$1:$A401)+1</f>
        <v>252</v>
      </c>
      <c r="B402" s="185">
        <f>MAX($B$1:B401)+1</f>
        <v>252</v>
      </c>
      <c r="C402" s="170"/>
      <c r="D402" s="170" t="s">
        <v>2250</v>
      </c>
      <c r="E402" s="170" t="s">
        <v>2251</v>
      </c>
      <c r="F402" s="171" t="s">
        <v>2252</v>
      </c>
      <c r="G402" s="171" t="s">
        <v>3212</v>
      </c>
      <c r="H402" s="171"/>
      <c r="I402" s="172" t="s">
        <v>327</v>
      </c>
      <c r="J402" s="172" t="s">
        <v>327</v>
      </c>
      <c r="K402" s="172"/>
      <c r="L402" s="172" t="s">
        <v>329</v>
      </c>
      <c r="M402" s="174">
        <f>SUM(N402:Q402)</f>
        <v>81</v>
      </c>
      <c r="N402" s="175"/>
      <c r="O402" s="160">
        <v>25</v>
      </c>
      <c r="P402" s="161">
        <v>46</v>
      </c>
      <c r="Q402" s="497">
        <v>10</v>
      </c>
    </row>
    <row r="403" spans="1:121" s="187" customFormat="1" ht="31.5">
      <c r="A403" s="177"/>
      <c r="B403" s="178"/>
      <c r="C403" s="596" t="s">
        <v>2253</v>
      </c>
      <c r="D403" s="596"/>
      <c r="E403" s="596"/>
      <c r="F403" s="596"/>
      <c r="G403" s="179" t="s">
        <v>3050</v>
      </c>
      <c r="H403" s="179"/>
      <c r="I403" s="260"/>
      <c r="J403" s="260"/>
      <c r="K403" s="172" t="s">
        <v>1687</v>
      </c>
      <c r="L403" s="172"/>
      <c r="M403" s="174"/>
      <c r="N403" s="175"/>
      <c r="O403" s="160"/>
      <c r="P403" s="161"/>
      <c r="Q403" s="497"/>
    </row>
    <row r="404" spans="1:121" s="187" customFormat="1" ht="47.25">
      <c r="A404" s="177">
        <f>MAX(A$1:$A403)+1</f>
        <v>253</v>
      </c>
      <c r="B404" s="185">
        <f>MAX($B$1:B403)+1</f>
        <v>253</v>
      </c>
      <c r="C404" s="170"/>
      <c r="D404" s="170" t="s">
        <v>2254</v>
      </c>
      <c r="E404" s="170" t="s">
        <v>2255</v>
      </c>
      <c r="F404" s="170" t="s">
        <v>2256</v>
      </c>
      <c r="G404" s="170" t="s">
        <v>3213</v>
      </c>
      <c r="H404" s="261"/>
      <c r="I404" s="172" t="s">
        <v>327</v>
      </c>
      <c r="J404" s="172" t="s">
        <v>327</v>
      </c>
      <c r="K404" s="172"/>
      <c r="L404" s="172" t="s">
        <v>329</v>
      </c>
      <c r="M404" s="174">
        <f>SUM(N404:Q404)</f>
        <v>81</v>
      </c>
      <c r="N404" s="175"/>
      <c r="O404" s="160">
        <v>25</v>
      </c>
      <c r="P404" s="161">
        <v>46</v>
      </c>
      <c r="Q404" s="497">
        <v>10</v>
      </c>
    </row>
    <row r="405" spans="1:121" s="187" customFormat="1" ht="252">
      <c r="A405" s="177">
        <f>MAX(A$1:$A404)+1</f>
        <v>254</v>
      </c>
      <c r="B405" s="185">
        <f>MAX($B$1:B404)+1</f>
        <v>254</v>
      </c>
      <c r="C405" s="170"/>
      <c r="D405" s="170" t="s">
        <v>2257</v>
      </c>
      <c r="E405" s="170" t="s">
        <v>2258</v>
      </c>
      <c r="F405" s="171" t="s">
        <v>2259</v>
      </c>
      <c r="G405" s="171" t="s">
        <v>3214</v>
      </c>
      <c r="H405" s="171"/>
      <c r="I405" s="172" t="s">
        <v>327</v>
      </c>
      <c r="J405" s="172" t="s">
        <v>327</v>
      </c>
      <c r="K405" s="172"/>
      <c r="L405" s="172" t="s">
        <v>329</v>
      </c>
      <c r="M405" s="174">
        <f>SUM(N405:Q405)</f>
        <v>69</v>
      </c>
      <c r="N405" s="175"/>
      <c r="O405" s="160">
        <v>17</v>
      </c>
      <c r="P405" s="161">
        <v>46</v>
      </c>
      <c r="Q405" s="497">
        <v>6</v>
      </c>
    </row>
    <row r="406" spans="1:121" s="187" customFormat="1">
      <c r="A406" s="177"/>
      <c r="B406" s="178"/>
      <c r="C406" s="596" t="s">
        <v>2260</v>
      </c>
      <c r="D406" s="596"/>
      <c r="E406" s="596"/>
      <c r="F406" s="596"/>
      <c r="G406" s="179" t="s">
        <v>3050</v>
      </c>
      <c r="H406" s="179"/>
      <c r="I406" s="186"/>
      <c r="J406" s="186"/>
      <c r="K406" s="186"/>
      <c r="L406" s="186"/>
      <c r="M406" s="174"/>
      <c r="N406" s="175"/>
      <c r="O406" s="160"/>
      <c r="P406" s="161"/>
      <c r="Q406" s="497"/>
    </row>
    <row r="407" spans="1:121" s="187" customFormat="1">
      <c r="A407" s="177"/>
      <c r="B407" s="178"/>
      <c r="C407" s="596" t="s">
        <v>2229</v>
      </c>
      <c r="D407" s="596"/>
      <c r="E407" s="596"/>
      <c r="F407" s="596"/>
      <c r="G407" s="179" t="s">
        <v>3050</v>
      </c>
      <c r="H407" s="179"/>
      <c r="I407" s="172"/>
      <c r="J407" s="172"/>
      <c r="K407" s="172"/>
      <c r="L407" s="172"/>
      <c r="M407" s="174"/>
      <c r="N407" s="175"/>
      <c r="O407" s="160"/>
      <c r="P407" s="161"/>
      <c r="Q407" s="497"/>
    </row>
    <row r="408" spans="1:121" s="187" customFormat="1" ht="31.5">
      <c r="A408" s="177"/>
      <c r="B408" s="178"/>
      <c r="C408" s="596" t="s">
        <v>2261</v>
      </c>
      <c r="D408" s="596"/>
      <c r="E408" s="596"/>
      <c r="F408" s="596"/>
      <c r="G408" s="179" t="s">
        <v>3050</v>
      </c>
      <c r="H408" s="179"/>
      <c r="I408" s="260"/>
      <c r="J408" s="260"/>
      <c r="K408" s="172" t="s">
        <v>1687</v>
      </c>
      <c r="L408" s="172"/>
      <c r="M408" s="174"/>
      <c r="N408" s="175"/>
      <c r="O408" s="160"/>
      <c r="P408" s="161"/>
      <c r="Q408" s="497"/>
    </row>
    <row r="409" spans="1:121" s="187" customFormat="1" ht="126">
      <c r="A409" s="177">
        <f>MAX(A$1:$A408)+1</f>
        <v>255</v>
      </c>
      <c r="B409" s="185">
        <f>MAX($B$1:B408)+1</f>
        <v>255</v>
      </c>
      <c r="C409" s="170"/>
      <c r="D409" s="170" t="s">
        <v>2262</v>
      </c>
      <c r="E409" s="170" t="s">
        <v>2263</v>
      </c>
      <c r="F409" s="170" t="s">
        <v>2264</v>
      </c>
      <c r="G409" s="170" t="s">
        <v>3215</v>
      </c>
      <c r="H409" s="170"/>
      <c r="I409" s="172" t="s">
        <v>327</v>
      </c>
      <c r="J409" s="172" t="s">
        <v>327</v>
      </c>
      <c r="K409" s="172"/>
      <c r="L409" s="172" t="s">
        <v>331</v>
      </c>
      <c r="M409" s="174">
        <f>SUM(N409:Q409)</f>
        <v>13</v>
      </c>
      <c r="N409" s="175"/>
      <c r="O409" s="160">
        <v>5</v>
      </c>
      <c r="P409" s="161">
        <v>5</v>
      </c>
      <c r="Q409" s="497">
        <v>3</v>
      </c>
    </row>
    <row r="410" spans="1:121" s="187" customFormat="1" ht="94.5">
      <c r="A410" s="177">
        <f>MAX(A$1:$A409)+1</f>
        <v>256</v>
      </c>
      <c r="B410" s="185">
        <f>MAX($B$1:B409)+1</f>
        <v>256</v>
      </c>
      <c r="C410" s="170"/>
      <c r="D410" s="170" t="s">
        <v>2265</v>
      </c>
      <c r="E410" s="170" t="s">
        <v>2263</v>
      </c>
      <c r="F410" s="170" t="s">
        <v>2266</v>
      </c>
      <c r="G410" s="170" t="s">
        <v>3216</v>
      </c>
      <c r="H410" s="170"/>
      <c r="I410" s="172" t="s">
        <v>327</v>
      </c>
      <c r="J410" s="172" t="s">
        <v>327</v>
      </c>
      <c r="K410" s="172"/>
      <c r="L410" s="172" t="s">
        <v>331</v>
      </c>
      <c r="M410" s="174">
        <f>SUM(N410:Q410)</f>
        <v>13</v>
      </c>
      <c r="N410" s="175"/>
      <c r="O410" s="160">
        <v>5</v>
      </c>
      <c r="P410" s="161">
        <v>5</v>
      </c>
      <c r="Q410" s="497">
        <v>3</v>
      </c>
    </row>
    <row r="411" spans="1:121" s="223" customFormat="1" ht="94.5">
      <c r="A411" s="177">
        <f>MAX(A$1:$A410)+1</f>
        <v>257</v>
      </c>
      <c r="B411" s="185">
        <f>MAX($B$1:B410)+1</f>
        <v>257</v>
      </c>
      <c r="C411" s="170"/>
      <c r="D411" s="170" t="s">
        <v>2267</v>
      </c>
      <c r="E411" s="170" t="s">
        <v>2268</v>
      </c>
      <c r="F411" s="170" t="s">
        <v>2269</v>
      </c>
      <c r="G411" s="170" t="s">
        <v>3217</v>
      </c>
      <c r="H411" s="170"/>
      <c r="I411" s="172" t="s">
        <v>327</v>
      </c>
      <c r="J411" s="172"/>
      <c r="K411" s="172"/>
      <c r="L411" s="172" t="s">
        <v>787</v>
      </c>
      <c r="M411" s="174">
        <f>SUM(N411:Q411)</f>
        <v>22</v>
      </c>
      <c r="N411" s="175"/>
      <c r="O411" s="160">
        <v>12</v>
      </c>
      <c r="P411" s="161">
        <v>6</v>
      </c>
      <c r="Q411" s="497">
        <v>4</v>
      </c>
      <c r="R411" s="187"/>
      <c r="S411" s="187"/>
      <c r="T411" s="187"/>
      <c r="U411" s="187"/>
      <c r="V411" s="187"/>
      <c r="W411" s="187"/>
      <c r="X411" s="187"/>
      <c r="Y411" s="187"/>
      <c r="Z411" s="187"/>
      <c r="AA411" s="187"/>
      <c r="AB411" s="187"/>
      <c r="AC411" s="187"/>
      <c r="AD411" s="187"/>
      <c r="AE411" s="187"/>
      <c r="AF411" s="187"/>
      <c r="AG411" s="187"/>
      <c r="AH411" s="187"/>
      <c r="AI411" s="187"/>
      <c r="AJ411" s="187"/>
      <c r="AK411" s="187"/>
      <c r="AL411" s="187"/>
      <c r="AM411" s="187"/>
      <c r="AN411" s="187"/>
      <c r="AO411" s="187"/>
      <c r="AP411" s="187"/>
      <c r="AQ411" s="187"/>
      <c r="AR411" s="187"/>
      <c r="AS411" s="187"/>
      <c r="AT411" s="187"/>
      <c r="AU411" s="187"/>
      <c r="AV411" s="187"/>
      <c r="AW411" s="187"/>
      <c r="AX411" s="187"/>
      <c r="AY411" s="187"/>
      <c r="AZ411" s="187"/>
      <c r="BA411" s="187"/>
      <c r="BB411" s="187"/>
      <c r="BC411" s="187"/>
      <c r="BD411" s="187"/>
      <c r="BE411" s="187"/>
      <c r="BF411" s="187"/>
      <c r="BG411" s="187"/>
      <c r="BH411" s="187"/>
      <c r="BI411" s="187"/>
      <c r="BJ411" s="187"/>
      <c r="BK411" s="187"/>
      <c r="BL411" s="187"/>
      <c r="BM411" s="187"/>
      <c r="BN411" s="187"/>
      <c r="BO411" s="187"/>
      <c r="BP411" s="187"/>
      <c r="BQ411" s="187"/>
      <c r="BR411" s="187"/>
      <c r="BS411" s="187"/>
      <c r="BT411" s="187"/>
      <c r="BU411" s="187"/>
      <c r="BV411" s="187"/>
      <c r="BW411" s="187"/>
      <c r="BX411" s="187"/>
      <c r="BY411" s="187"/>
      <c r="BZ411" s="187"/>
      <c r="CA411" s="187"/>
      <c r="CB411" s="187"/>
      <c r="CC411" s="187"/>
      <c r="CD411" s="187"/>
      <c r="CE411" s="187"/>
      <c r="CF411" s="187"/>
      <c r="CG411" s="187"/>
      <c r="CH411" s="187"/>
      <c r="CI411" s="187"/>
      <c r="CJ411" s="187"/>
      <c r="CK411" s="187"/>
      <c r="CL411" s="187"/>
      <c r="CM411" s="187"/>
      <c r="CN411" s="187"/>
      <c r="CO411" s="187"/>
      <c r="CP411" s="187"/>
      <c r="CQ411" s="187"/>
      <c r="CR411" s="187"/>
      <c r="CS411" s="187"/>
      <c r="CT411" s="187"/>
      <c r="CU411" s="187"/>
      <c r="CV411" s="187"/>
      <c r="CW411" s="187"/>
      <c r="CX411" s="187"/>
      <c r="CY411" s="187"/>
      <c r="CZ411" s="187"/>
      <c r="DA411" s="187"/>
      <c r="DB411" s="187"/>
      <c r="DC411" s="187"/>
      <c r="DD411" s="187"/>
      <c r="DE411" s="187"/>
      <c r="DF411" s="187"/>
      <c r="DG411" s="187"/>
      <c r="DH411" s="187"/>
      <c r="DI411" s="187"/>
      <c r="DJ411" s="187"/>
      <c r="DK411" s="187"/>
      <c r="DL411" s="187"/>
      <c r="DM411" s="187"/>
      <c r="DN411" s="187"/>
      <c r="DO411" s="187"/>
      <c r="DP411" s="187"/>
      <c r="DQ411" s="222"/>
    </row>
    <row r="412" spans="1:121" s="187" customFormat="1" ht="31.5">
      <c r="A412" s="177"/>
      <c r="B412" s="178"/>
      <c r="C412" s="596" t="s">
        <v>2270</v>
      </c>
      <c r="D412" s="596"/>
      <c r="E412" s="596"/>
      <c r="F412" s="596"/>
      <c r="G412" s="179" t="s">
        <v>3050</v>
      </c>
      <c r="H412" s="179"/>
      <c r="I412" s="260"/>
      <c r="J412" s="260"/>
      <c r="K412" s="172" t="s">
        <v>1687</v>
      </c>
      <c r="L412" s="172"/>
      <c r="M412" s="174"/>
      <c r="N412" s="175"/>
      <c r="O412" s="160"/>
      <c r="P412" s="161"/>
      <c r="Q412" s="497"/>
    </row>
    <row r="413" spans="1:121" s="187" customFormat="1" ht="110.25">
      <c r="A413" s="177">
        <f>MAX(A$1:$A412)+1</f>
        <v>258</v>
      </c>
      <c r="B413" s="185">
        <f>MAX($B$1:B412)+1</f>
        <v>258</v>
      </c>
      <c r="C413" s="170"/>
      <c r="D413" s="170" t="s">
        <v>2271</v>
      </c>
      <c r="E413" s="170" t="s">
        <v>2272</v>
      </c>
      <c r="F413" s="170" t="s">
        <v>2273</v>
      </c>
      <c r="G413" s="170" t="s">
        <v>3218</v>
      </c>
      <c r="H413" s="170"/>
      <c r="I413" s="172" t="s">
        <v>327</v>
      </c>
      <c r="J413" s="172"/>
      <c r="K413" s="172"/>
      <c r="L413" s="172" t="s">
        <v>331</v>
      </c>
      <c r="M413" s="174">
        <f>SUM(N413:Q413)</f>
        <v>13</v>
      </c>
      <c r="N413" s="175"/>
      <c r="O413" s="160">
        <v>5</v>
      </c>
      <c r="P413" s="161">
        <v>5</v>
      </c>
      <c r="Q413" s="497">
        <v>3</v>
      </c>
    </row>
    <row r="414" spans="1:121" s="187" customFormat="1" ht="63">
      <c r="A414" s="177">
        <f>MAX(A$1:$A413)+1</f>
        <v>259</v>
      </c>
      <c r="B414" s="185">
        <f>MAX($B$1:B413)+1</f>
        <v>259</v>
      </c>
      <c r="C414" s="170"/>
      <c r="D414" s="170" t="s">
        <v>2274</v>
      </c>
      <c r="E414" s="170" t="s">
        <v>2275</v>
      </c>
      <c r="F414" s="170" t="s">
        <v>2276</v>
      </c>
      <c r="G414" s="170" t="s">
        <v>3219</v>
      </c>
      <c r="H414" s="170"/>
      <c r="I414" s="172" t="s">
        <v>327</v>
      </c>
      <c r="J414" s="172"/>
      <c r="K414" s="172"/>
      <c r="L414" s="172" t="s">
        <v>787</v>
      </c>
      <c r="M414" s="174">
        <f>SUM(N414:Q414)</f>
        <v>18</v>
      </c>
      <c r="N414" s="175"/>
      <c r="O414" s="160">
        <v>9</v>
      </c>
      <c r="P414" s="161">
        <v>6</v>
      </c>
      <c r="Q414" s="497">
        <v>3</v>
      </c>
    </row>
    <row r="415" spans="1:121" s="187" customFormat="1" ht="31.5">
      <c r="A415" s="177"/>
      <c r="B415" s="178"/>
      <c r="C415" s="596" t="s">
        <v>2277</v>
      </c>
      <c r="D415" s="596"/>
      <c r="E415" s="596"/>
      <c r="F415" s="596"/>
      <c r="G415" s="179" t="s">
        <v>3050</v>
      </c>
      <c r="H415" s="179"/>
      <c r="I415" s="260"/>
      <c r="J415" s="260"/>
      <c r="K415" s="172" t="s">
        <v>1687</v>
      </c>
      <c r="L415" s="172"/>
      <c r="M415" s="174"/>
      <c r="N415" s="175"/>
      <c r="O415" s="160"/>
      <c r="P415" s="161"/>
      <c r="Q415" s="497"/>
    </row>
    <row r="416" spans="1:121" s="187" customFormat="1" ht="94.5">
      <c r="A416" s="177">
        <f>MAX(A$1:$A415)+1</f>
        <v>260</v>
      </c>
      <c r="B416" s="185">
        <f>MAX($B$1:B415)+1</f>
        <v>260</v>
      </c>
      <c r="C416" s="170"/>
      <c r="D416" s="170" t="s">
        <v>2278</v>
      </c>
      <c r="E416" s="170" t="s">
        <v>2279</v>
      </c>
      <c r="F416" s="170" t="s">
        <v>2280</v>
      </c>
      <c r="G416" s="170" t="s">
        <v>3220</v>
      </c>
      <c r="H416" s="170"/>
      <c r="I416" s="172" t="s">
        <v>327</v>
      </c>
      <c r="J416" s="172" t="s">
        <v>327</v>
      </c>
      <c r="K416" s="172"/>
      <c r="L416" s="172" t="s">
        <v>331</v>
      </c>
      <c r="M416" s="174">
        <f>SUM(N416:Q416)</f>
        <v>14</v>
      </c>
      <c r="N416" s="175"/>
      <c r="O416" s="160">
        <v>6</v>
      </c>
      <c r="P416" s="161">
        <v>5</v>
      </c>
      <c r="Q416" s="497">
        <v>3</v>
      </c>
    </row>
    <row r="417" spans="1:121" s="187" customFormat="1" ht="94.5">
      <c r="A417" s="177">
        <f>MAX(A$1:$A416)+1</f>
        <v>261</v>
      </c>
      <c r="B417" s="185">
        <f>MAX($B$1:B416)+1</f>
        <v>261</v>
      </c>
      <c r="C417" s="170"/>
      <c r="D417" s="170" t="s">
        <v>2281</v>
      </c>
      <c r="E417" s="170" t="s">
        <v>2268</v>
      </c>
      <c r="F417" s="170" t="s">
        <v>2282</v>
      </c>
      <c r="G417" s="170" t="s">
        <v>3221</v>
      </c>
      <c r="H417" s="170"/>
      <c r="I417" s="172" t="s">
        <v>327</v>
      </c>
      <c r="J417" s="172"/>
      <c r="K417" s="172"/>
      <c r="L417" s="172" t="s">
        <v>787</v>
      </c>
      <c r="M417" s="174">
        <f>SUM(N417:Q417)</f>
        <v>20</v>
      </c>
      <c r="N417" s="175"/>
      <c r="O417" s="160">
        <v>10</v>
      </c>
      <c r="P417" s="161">
        <v>6</v>
      </c>
      <c r="Q417" s="497">
        <v>4</v>
      </c>
    </row>
    <row r="418" spans="1:121" s="187" customFormat="1" ht="31.5">
      <c r="A418" s="177"/>
      <c r="B418" s="178"/>
      <c r="C418" s="596" t="s">
        <v>2283</v>
      </c>
      <c r="D418" s="596"/>
      <c r="E418" s="596"/>
      <c r="F418" s="596"/>
      <c r="G418" s="179" t="s">
        <v>3050</v>
      </c>
      <c r="H418" s="179"/>
      <c r="I418" s="260"/>
      <c r="J418" s="260"/>
      <c r="K418" s="172" t="s">
        <v>1687</v>
      </c>
      <c r="L418" s="172"/>
      <c r="M418" s="174"/>
      <c r="N418" s="175"/>
      <c r="O418" s="160"/>
      <c r="P418" s="161"/>
      <c r="Q418" s="497"/>
    </row>
    <row r="419" spans="1:121" s="187" customFormat="1" ht="173.25">
      <c r="A419" s="177">
        <f>MAX(A$1:$A418)+1</f>
        <v>262</v>
      </c>
      <c r="B419" s="185">
        <f>MAX($B$1:B418)+1</f>
        <v>262</v>
      </c>
      <c r="C419" s="170"/>
      <c r="D419" s="170" t="s">
        <v>2284</v>
      </c>
      <c r="E419" s="170" t="s">
        <v>2272</v>
      </c>
      <c r="F419" s="171" t="s">
        <v>2285</v>
      </c>
      <c r="G419" s="171" t="s">
        <v>3222</v>
      </c>
      <c r="H419" s="171"/>
      <c r="I419" s="172" t="s">
        <v>327</v>
      </c>
      <c r="J419" s="172" t="s">
        <v>327</v>
      </c>
      <c r="K419" s="172"/>
      <c r="L419" s="172" t="s">
        <v>329</v>
      </c>
      <c r="M419" s="174">
        <f>SUM(N419:Q419)</f>
        <v>55</v>
      </c>
      <c r="N419" s="175"/>
      <c r="O419" s="160">
        <v>32</v>
      </c>
      <c r="P419" s="161">
        <v>14</v>
      </c>
      <c r="Q419" s="497">
        <v>9</v>
      </c>
    </row>
    <row r="420" spans="1:121" s="187" customFormat="1">
      <c r="A420" s="177"/>
      <c r="B420" s="178"/>
      <c r="C420" s="596" t="s">
        <v>2286</v>
      </c>
      <c r="D420" s="596"/>
      <c r="E420" s="596"/>
      <c r="F420" s="596"/>
      <c r="G420" s="179" t="s">
        <v>3050</v>
      </c>
      <c r="H420" s="179"/>
      <c r="I420" s="186"/>
      <c r="J420" s="186"/>
      <c r="K420" s="186"/>
      <c r="L420" s="186"/>
      <c r="M420" s="174"/>
      <c r="N420" s="175"/>
      <c r="O420" s="160"/>
      <c r="P420" s="161"/>
      <c r="Q420" s="497"/>
    </row>
    <row r="421" spans="1:121" s="187" customFormat="1">
      <c r="A421" s="177"/>
      <c r="B421" s="178"/>
      <c r="C421" s="596" t="s">
        <v>2229</v>
      </c>
      <c r="D421" s="596"/>
      <c r="E421" s="596"/>
      <c r="F421" s="596"/>
      <c r="G421" s="179" t="s">
        <v>3050</v>
      </c>
      <c r="H421" s="179"/>
      <c r="I421" s="172"/>
      <c r="J421" s="172"/>
      <c r="K421" s="172"/>
      <c r="L421" s="172"/>
      <c r="M421" s="174"/>
      <c r="N421" s="175"/>
      <c r="O421" s="160"/>
      <c r="P421" s="161"/>
      <c r="Q421" s="497"/>
    </row>
    <row r="422" spans="1:121" s="187" customFormat="1" ht="31.5">
      <c r="A422" s="177"/>
      <c r="B422" s="178"/>
      <c r="C422" s="596" t="s">
        <v>2287</v>
      </c>
      <c r="D422" s="596"/>
      <c r="E422" s="596"/>
      <c r="F422" s="596"/>
      <c r="G422" s="179" t="s">
        <v>3050</v>
      </c>
      <c r="H422" s="179"/>
      <c r="I422" s="260"/>
      <c r="J422" s="260"/>
      <c r="K422" s="172" t="s">
        <v>1687</v>
      </c>
      <c r="L422" s="172"/>
      <c r="M422" s="174"/>
      <c r="N422" s="175"/>
      <c r="O422" s="160"/>
      <c r="P422" s="161"/>
      <c r="Q422" s="497"/>
    </row>
    <row r="423" spans="1:121" s="187" customFormat="1" ht="141.75">
      <c r="A423" s="177">
        <f>MAX(A$1:$A422)+1</f>
        <v>263</v>
      </c>
      <c r="B423" s="185">
        <f>MAX($B$1:B422)+1</f>
        <v>263</v>
      </c>
      <c r="C423" s="170"/>
      <c r="D423" s="170" t="s">
        <v>2288</v>
      </c>
      <c r="E423" s="170" t="s">
        <v>2289</v>
      </c>
      <c r="F423" s="170" t="s">
        <v>2290</v>
      </c>
      <c r="G423" s="170" t="s">
        <v>3223</v>
      </c>
      <c r="H423" s="170"/>
      <c r="I423" s="172" t="s">
        <v>327</v>
      </c>
      <c r="J423" s="172" t="s">
        <v>327</v>
      </c>
      <c r="K423" s="172"/>
      <c r="L423" s="172" t="s">
        <v>329</v>
      </c>
      <c r="M423" s="174">
        <f>SUM(N423:Q423)</f>
        <v>21</v>
      </c>
      <c r="N423" s="175"/>
      <c r="O423" s="160">
        <v>4</v>
      </c>
      <c r="P423" s="161">
        <v>8</v>
      </c>
      <c r="Q423" s="497">
        <v>9</v>
      </c>
    </row>
    <row r="424" spans="1:121" s="187" customFormat="1" ht="31.5">
      <c r="A424" s="177">
        <f>MAX(A$1:$A423)+1</f>
        <v>264</v>
      </c>
      <c r="B424" s="185">
        <f>MAX($B$1:B423)+1</f>
        <v>264</v>
      </c>
      <c r="C424" s="170"/>
      <c r="D424" s="170" t="s">
        <v>265</v>
      </c>
      <c r="E424" s="170" t="s">
        <v>2291</v>
      </c>
      <c r="F424" s="170" t="s">
        <v>2292</v>
      </c>
      <c r="G424" s="170" t="s">
        <v>3224</v>
      </c>
      <c r="H424" s="170"/>
      <c r="I424" s="172" t="s">
        <v>327</v>
      </c>
      <c r="J424" s="172" t="s">
        <v>327</v>
      </c>
      <c r="K424" s="172"/>
      <c r="L424" s="172" t="s">
        <v>330</v>
      </c>
      <c r="M424" s="174">
        <f>SUM(N424:Q424)</f>
        <v>38</v>
      </c>
      <c r="N424" s="175"/>
      <c r="O424" s="160">
        <v>6</v>
      </c>
      <c r="P424" s="161">
        <v>14</v>
      </c>
      <c r="Q424" s="497">
        <v>18</v>
      </c>
    </row>
    <row r="425" spans="1:121" s="223" customFormat="1" ht="31.5">
      <c r="A425" s="177">
        <f>MAX(A$1:$A424)+1</f>
        <v>265</v>
      </c>
      <c r="B425" s="185">
        <f>MAX($B$1:B424)+1</f>
        <v>265</v>
      </c>
      <c r="C425" s="170"/>
      <c r="D425" s="170" t="s">
        <v>2293</v>
      </c>
      <c r="E425" s="170" t="s">
        <v>2294</v>
      </c>
      <c r="F425" s="170" t="s">
        <v>2295</v>
      </c>
      <c r="G425" s="170" t="s">
        <v>3225</v>
      </c>
      <c r="H425" s="170"/>
      <c r="I425" s="172" t="s">
        <v>327</v>
      </c>
      <c r="J425" s="172" t="s">
        <v>327</v>
      </c>
      <c r="K425" s="172"/>
      <c r="L425" s="172" t="s">
        <v>345</v>
      </c>
      <c r="M425" s="174">
        <f>SUM(N425:Q425)</f>
        <v>38</v>
      </c>
      <c r="N425" s="175"/>
      <c r="O425" s="160">
        <v>6</v>
      </c>
      <c r="P425" s="161">
        <v>14</v>
      </c>
      <c r="Q425" s="497">
        <v>18</v>
      </c>
      <c r="R425" s="187"/>
      <c r="S425" s="187"/>
      <c r="T425" s="187"/>
      <c r="U425" s="187"/>
      <c r="V425" s="187"/>
      <c r="W425" s="187"/>
      <c r="X425" s="187"/>
      <c r="Y425" s="187"/>
      <c r="Z425" s="187"/>
      <c r="AA425" s="187"/>
      <c r="AB425" s="187"/>
      <c r="AC425" s="187"/>
      <c r="AD425" s="187"/>
      <c r="AE425" s="187"/>
      <c r="AF425" s="187"/>
      <c r="AG425" s="187"/>
      <c r="AH425" s="187"/>
      <c r="AI425" s="187"/>
      <c r="AJ425" s="187"/>
      <c r="AK425" s="187"/>
      <c r="AL425" s="187"/>
      <c r="AM425" s="187"/>
      <c r="AN425" s="187"/>
      <c r="AO425" s="187"/>
      <c r="AP425" s="187"/>
      <c r="AQ425" s="187"/>
      <c r="AR425" s="187"/>
      <c r="AS425" s="187"/>
      <c r="AT425" s="187"/>
      <c r="AU425" s="187"/>
      <c r="AV425" s="187"/>
      <c r="AW425" s="187"/>
      <c r="AX425" s="187"/>
      <c r="AY425" s="187"/>
      <c r="AZ425" s="187"/>
      <c r="BA425" s="187"/>
      <c r="BB425" s="187"/>
      <c r="BC425" s="187"/>
      <c r="BD425" s="187"/>
      <c r="BE425" s="187"/>
      <c r="BF425" s="187"/>
      <c r="BG425" s="187"/>
      <c r="BH425" s="187"/>
      <c r="BI425" s="187"/>
      <c r="BJ425" s="187"/>
      <c r="BK425" s="187"/>
      <c r="BL425" s="187"/>
      <c r="BM425" s="187"/>
      <c r="BN425" s="187"/>
      <c r="BO425" s="187"/>
      <c r="BP425" s="187"/>
      <c r="BQ425" s="187"/>
      <c r="BR425" s="187"/>
      <c r="BS425" s="187"/>
      <c r="BT425" s="187"/>
      <c r="BU425" s="187"/>
      <c r="BV425" s="187"/>
      <c r="BW425" s="187"/>
      <c r="BX425" s="187"/>
      <c r="BY425" s="187"/>
      <c r="BZ425" s="187"/>
      <c r="CA425" s="187"/>
      <c r="CB425" s="187"/>
      <c r="CC425" s="187"/>
      <c r="CD425" s="187"/>
      <c r="CE425" s="187"/>
      <c r="CF425" s="187"/>
      <c r="CG425" s="187"/>
      <c r="CH425" s="187"/>
      <c r="CI425" s="187"/>
      <c r="CJ425" s="187"/>
      <c r="CK425" s="187"/>
      <c r="CL425" s="187"/>
      <c r="CM425" s="187"/>
      <c r="CN425" s="187"/>
      <c r="CO425" s="187"/>
      <c r="CP425" s="187"/>
      <c r="CQ425" s="187"/>
      <c r="CR425" s="187"/>
      <c r="CS425" s="187"/>
      <c r="CT425" s="187"/>
      <c r="CU425" s="187"/>
      <c r="CV425" s="187"/>
      <c r="CW425" s="187"/>
      <c r="CX425" s="187"/>
      <c r="CY425" s="187"/>
      <c r="CZ425" s="187"/>
      <c r="DA425" s="187"/>
      <c r="DB425" s="187"/>
      <c r="DC425" s="187"/>
      <c r="DD425" s="187"/>
      <c r="DE425" s="187"/>
      <c r="DF425" s="187"/>
      <c r="DG425" s="187"/>
      <c r="DH425" s="187"/>
      <c r="DI425" s="187"/>
      <c r="DJ425" s="187"/>
      <c r="DK425" s="187"/>
      <c r="DL425" s="187"/>
      <c r="DM425" s="187"/>
      <c r="DN425" s="187"/>
      <c r="DO425" s="187"/>
      <c r="DP425" s="187"/>
      <c r="DQ425" s="222"/>
    </row>
    <row r="426" spans="1:121" s="187" customFormat="1" ht="31.5">
      <c r="A426" s="177"/>
      <c r="B426" s="178"/>
      <c r="C426" s="596" t="s">
        <v>2296</v>
      </c>
      <c r="D426" s="596"/>
      <c r="E426" s="596"/>
      <c r="F426" s="596"/>
      <c r="G426" s="179" t="s">
        <v>3050</v>
      </c>
      <c r="H426" s="179"/>
      <c r="I426" s="260"/>
      <c r="J426" s="260"/>
      <c r="K426" s="172" t="s">
        <v>1687</v>
      </c>
      <c r="L426" s="172"/>
      <c r="M426" s="174"/>
      <c r="N426" s="175"/>
      <c r="O426" s="160"/>
      <c r="P426" s="161"/>
      <c r="Q426" s="497"/>
    </row>
    <row r="427" spans="1:121" s="187" customFormat="1" ht="47.25">
      <c r="A427" s="177">
        <f>MAX(A$1:$A426)+1</f>
        <v>266</v>
      </c>
      <c r="B427" s="185">
        <f>MAX($B$1:B426)+1</f>
        <v>266</v>
      </c>
      <c r="C427" s="170"/>
      <c r="D427" s="170" t="s">
        <v>2297</v>
      </c>
      <c r="E427" s="170" t="s">
        <v>2298</v>
      </c>
      <c r="F427" s="171" t="s">
        <v>2299</v>
      </c>
      <c r="G427" s="171" t="s">
        <v>3226</v>
      </c>
      <c r="H427" s="262"/>
      <c r="I427" s="172" t="s">
        <v>327</v>
      </c>
      <c r="J427" s="172" t="s">
        <v>327</v>
      </c>
      <c r="K427" s="172"/>
      <c r="L427" s="172" t="s">
        <v>329</v>
      </c>
      <c r="M427" s="174">
        <f>SUM(N427:Q427)</f>
        <v>49</v>
      </c>
      <c r="N427" s="175"/>
      <c r="O427" s="160">
        <v>16</v>
      </c>
      <c r="P427" s="161">
        <v>13</v>
      </c>
      <c r="Q427" s="497">
        <v>20</v>
      </c>
    </row>
    <row r="428" spans="1:121" s="187" customFormat="1" ht="31.5">
      <c r="A428" s="177">
        <f>MAX(A$1:$A427)+1</f>
        <v>267</v>
      </c>
      <c r="B428" s="185">
        <f>MAX($B$1:B427)+1</f>
        <v>267</v>
      </c>
      <c r="C428" s="170"/>
      <c r="D428" s="170" t="s">
        <v>2300</v>
      </c>
      <c r="E428" s="170" t="s">
        <v>2301</v>
      </c>
      <c r="F428" s="171" t="s">
        <v>2302</v>
      </c>
      <c r="G428" s="171" t="s">
        <v>3227</v>
      </c>
      <c r="H428" s="262"/>
      <c r="I428" s="172" t="s">
        <v>327</v>
      </c>
      <c r="J428" s="172" t="s">
        <v>327</v>
      </c>
      <c r="K428" s="172"/>
      <c r="L428" s="172" t="s">
        <v>329</v>
      </c>
      <c r="M428" s="174">
        <f>SUM(N428:Q428)</f>
        <v>49</v>
      </c>
      <c r="N428" s="175"/>
      <c r="O428" s="160">
        <v>16</v>
      </c>
      <c r="P428" s="161">
        <v>13</v>
      </c>
      <c r="Q428" s="497">
        <v>20</v>
      </c>
    </row>
    <row r="429" spans="1:121" s="187" customFormat="1" ht="47.25">
      <c r="A429" s="177">
        <f>MAX(A$1:$A428)+1</f>
        <v>268</v>
      </c>
      <c r="B429" s="185">
        <f>MAX($B$1:B428)+1</f>
        <v>268</v>
      </c>
      <c r="C429" s="170"/>
      <c r="D429" s="170" t="s">
        <v>2303</v>
      </c>
      <c r="E429" s="170" t="s">
        <v>2301</v>
      </c>
      <c r="F429" s="171" t="s">
        <v>2304</v>
      </c>
      <c r="G429" s="171" t="s">
        <v>3228</v>
      </c>
      <c r="H429" s="262"/>
      <c r="I429" s="172" t="s">
        <v>327</v>
      </c>
      <c r="J429" s="172" t="s">
        <v>327</v>
      </c>
      <c r="K429" s="172"/>
      <c r="L429" s="172" t="s">
        <v>329</v>
      </c>
      <c r="M429" s="174">
        <f>SUM(N429:Q429)</f>
        <v>49</v>
      </c>
      <c r="N429" s="175"/>
      <c r="O429" s="160">
        <v>16</v>
      </c>
      <c r="P429" s="161">
        <v>13</v>
      </c>
      <c r="Q429" s="497">
        <v>20</v>
      </c>
    </row>
    <row r="430" spans="1:121" s="187" customFormat="1" ht="31.5">
      <c r="A430" s="177"/>
      <c r="B430" s="178"/>
      <c r="C430" s="596" t="s">
        <v>2305</v>
      </c>
      <c r="D430" s="596"/>
      <c r="E430" s="596"/>
      <c r="F430" s="596"/>
      <c r="G430" s="179" t="s">
        <v>3050</v>
      </c>
      <c r="H430" s="179"/>
      <c r="I430" s="260"/>
      <c r="J430" s="260"/>
      <c r="K430" s="172" t="s">
        <v>1687</v>
      </c>
      <c r="L430" s="172"/>
      <c r="M430" s="174"/>
      <c r="N430" s="175"/>
      <c r="O430" s="160"/>
      <c r="P430" s="161"/>
      <c r="Q430" s="497"/>
    </row>
    <row r="431" spans="1:121" s="187" customFormat="1">
      <c r="A431" s="177">
        <f>MAX(A$1:$A430)+1</f>
        <v>269</v>
      </c>
      <c r="B431" s="185">
        <f>MAX($B$1:B430)+1</f>
        <v>269</v>
      </c>
      <c r="C431" s="179"/>
      <c r="D431" s="170" t="s">
        <v>2306</v>
      </c>
      <c r="E431" s="170" t="s">
        <v>2307</v>
      </c>
      <c r="F431" s="170" t="s">
        <v>2308</v>
      </c>
      <c r="G431" s="170" t="s">
        <v>3229</v>
      </c>
      <c r="H431" s="261"/>
      <c r="I431" s="177" t="s">
        <v>327</v>
      </c>
      <c r="J431" s="177" t="s">
        <v>327</v>
      </c>
      <c r="K431" s="172"/>
      <c r="L431" s="172" t="s">
        <v>330</v>
      </c>
      <c r="M431" s="174">
        <f>SUM(N431:Q431)</f>
        <v>42</v>
      </c>
      <c r="N431" s="175"/>
      <c r="O431" s="160">
        <v>8</v>
      </c>
      <c r="P431" s="161">
        <v>14</v>
      </c>
      <c r="Q431" s="497">
        <v>20</v>
      </c>
    </row>
    <row r="432" spans="1:121" s="187" customFormat="1" ht="31.5">
      <c r="A432" s="177">
        <f>MAX(A$1:$A431)+1</f>
        <v>270</v>
      </c>
      <c r="B432" s="185">
        <f>MAX($B$1:B431)+1</f>
        <v>270</v>
      </c>
      <c r="C432" s="170"/>
      <c r="D432" s="170" t="s">
        <v>2309</v>
      </c>
      <c r="E432" s="170" t="s">
        <v>2310</v>
      </c>
      <c r="F432" s="170" t="s">
        <v>2311</v>
      </c>
      <c r="G432" s="170" t="s">
        <v>3230</v>
      </c>
      <c r="H432" s="170"/>
      <c r="I432" s="172" t="s">
        <v>327</v>
      </c>
      <c r="J432" s="172" t="s">
        <v>327</v>
      </c>
      <c r="K432" s="172"/>
      <c r="L432" s="172" t="s">
        <v>329</v>
      </c>
      <c r="M432" s="174">
        <f>SUM(N432:Q432)</f>
        <v>42</v>
      </c>
      <c r="N432" s="175"/>
      <c r="O432" s="160">
        <v>8</v>
      </c>
      <c r="P432" s="161">
        <v>14</v>
      </c>
      <c r="Q432" s="497">
        <v>20</v>
      </c>
    </row>
    <row r="433" spans="1:17" s="187" customFormat="1" ht="94.5">
      <c r="A433" s="177">
        <f>MAX(A$1:$A432)+1</f>
        <v>271</v>
      </c>
      <c r="B433" s="185">
        <f>MAX($B$1:B432)+1</f>
        <v>271</v>
      </c>
      <c r="C433" s="170"/>
      <c r="D433" s="170" t="s">
        <v>2312</v>
      </c>
      <c r="E433" s="170" t="s">
        <v>2313</v>
      </c>
      <c r="F433" s="171" t="s">
        <v>2314</v>
      </c>
      <c r="G433" s="171" t="s">
        <v>3231</v>
      </c>
      <c r="H433" s="171"/>
      <c r="I433" s="172" t="s">
        <v>327</v>
      </c>
      <c r="J433" s="172" t="s">
        <v>327</v>
      </c>
      <c r="K433" s="172"/>
      <c r="L433" s="172" t="s">
        <v>329</v>
      </c>
      <c r="M433" s="174">
        <f>SUM(N433:Q433)</f>
        <v>42</v>
      </c>
      <c r="N433" s="175"/>
      <c r="O433" s="160">
        <v>8</v>
      </c>
      <c r="P433" s="161">
        <v>14</v>
      </c>
      <c r="Q433" s="497">
        <v>20</v>
      </c>
    </row>
    <row r="434" spans="1:17" s="187" customFormat="1" ht="31.5">
      <c r="A434" s="177"/>
      <c r="B434" s="178"/>
      <c r="C434" s="596" t="s">
        <v>2315</v>
      </c>
      <c r="D434" s="596"/>
      <c r="E434" s="596"/>
      <c r="F434" s="596"/>
      <c r="G434" s="179" t="s">
        <v>3050</v>
      </c>
      <c r="H434" s="179"/>
      <c r="I434" s="260"/>
      <c r="J434" s="260"/>
      <c r="K434" s="172" t="s">
        <v>1687</v>
      </c>
      <c r="L434" s="172"/>
      <c r="M434" s="174"/>
      <c r="N434" s="175"/>
      <c r="O434" s="160"/>
      <c r="P434" s="161"/>
      <c r="Q434" s="497"/>
    </row>
    <row r="435" spans="1:17" s="187" customFormat="1" ht="31.5">
      <c r="A435" s="177">
        <f>MAX(A$1:$A434)+1</f>
        <v>272</v>
      </c>
      <c r="B435" s="185">
        <f>MAX($B$1:B434)+1</f>
        <v>272</v>
      </c>
      <c r="C435" s="179"/>
      <c r="D435" s="170" t="s">
        <v>2316</v>
      </c>
      <c r="E435" s="170"/>
      <c r="F435" s="171" t="s">
        <v>2317</v>
      </c>
      <c r="G435" s="171" t="s">
        <v>3232</v>
      </c>
      <c r="H435" s="262"/>
      <c r="I435" s="172" t="s">
        <v>327</v>
      </c>
      <c r="J435" s="172" t="s">
        <v>327</v>
      </c>
      <c r="K435" s="172"/>
      <c r="L435" s="172" t="s">
        <v>329</v>
      </c>
      <c r="M435" s="174">
        <f>SUM(N435:Q435)</f>
        <v>50</v>
      </c>
      <c r="N435" s="175"/>
      <c r="O435" s="160">
        <v>16</v>
      </c>
      <c r="P435" s="161">
        <v>14</v>
      </c>
      <c r="Q435" s="497">
        <v>20</v>
      </c>
    </row>
    <row r="436" spans="1:17" s="187" customFormat="1" ht="31.5">
      <c r="A436" s="177">
        <f>MAX(A$1:$A435)+1</f>
        <v>273</v>
      </c>
      <c r="B436" s="185">
        <f>MAX($B$1:B435)+1</f>
        <v>273</v>
      </c>
      <c r="C436" s="170"/>
      <c r="D436" s="170" t="s">
        <v>2318</v>
      </c>
      <c r="E436" s="170" t="s">
        <v>2319</v>
      </c>
      <c r="F436" s="170" t="s">
        <v>2320</v>
      </c>
      <c r="G436" s="170" t="s">
        <v>3233</v>
      </c>
      <c r="H436" s="262"/>
      <c r="I436" s="172" t="s">
        <v>327</v>
      </c>
      <c r="J436" s="172" t="s">
        <v>327</v>
      </c>
      <c r="K436" s="172"/>
      <c r="L436" s="172" t="s">
        <v>345</v>
      </c>
      <c r="M436" s="174">
        <f>SUM(N436:Q436)</f>
        <v>50</v>
      </c>
      <c r="N436" s="175"/>
      <c r="O436" s="160">
        <v>16</v>
      </c>
      <c r="P436" s="161">
        <v>14</v>
      </c>
      <c r="Q436" s="497">
        <v>20</v>
      </c>
    </row>
    <row r="437" spans="1:17" s="143" customFormat="1">
      <c r="A437" s="180" t="s">
        <v>2809</v>
      </c>
      <c r="B437" s="190" t="s">
        <v>2811</v>
      </c>
      <c r="C437" s="597" t="s">
        <v>249</v>
      </c>
      <c r="D437" s="597"/>
      <c r="E437" s="597"/>
      <c r="F437" s="597"/>
      <c r="G437" s="191" t="s">
        <v>3050</v>
      </c>
      <c r="H437" s="191"/>
      <c r="I437" s="184"/>
      <c r="J437" s="184"/>
      <c r="K437" s="184"/>
      <c r="L437" s="184"/>
      <c r="M437" s="140">
        <f>SUBTOTAL(9,M438:M445)</f>
        <v>82</v>
      </c>
      <c r="N437" s="140">
        <f>SUBTOTAL(9,N438:N445)</f>
        <v>3</v>
      </c>
      <c r="O437" s="141">
        <f>SUBTOTAL(9,O438:O445)</f>
        <v>64</v>
      </c>
      <c r="P437" s="142">
        <f>SUBTOTAL(9,P438:P445)</f>
        <v>0</v>
      </c>
      <c r="Q437" s="495">
        <f>SUBTOTAL(9,Q438:Q445)</f>
        <v>15</v>
      </c>
    </row>
    <row r="438" spans="1:17">
      <c r="A438" s="177"/>
      <c r="B438" s="178"/>
      <c r="C438" s="596" t="s">
        <v>250</v>
      </c>
      <c r="D438" s="596"/>
      <c r="E438" s="596"/>
      <c r="F438" s="596"/>
      <c r="G438" s="179" t="s">
        <v>3050</v>
      </c>
      <c r="H438" s="179"/>
      <c r="I438" s="186"/>
      <c r="J438" s="186"/>
      <c r="K438" s="186"/>
      <c r="L438" s="186"/>
      <c r="M438" s="174"/>
      <c r="N438" s="175"/>
      <c r="O438" s="160"/>
      <c r="P438" s="161"/>
      <c r="Q438" s="497"/>
    </row>
    <row r="439" spans="1:17" ht="110.25">
      <c r="A439" s="177">
        <f>MAX(A$1:$A438)+1</f>
        <v>274</v>
      </c>
      <c r="B439" s="185">
        <f>MAX($B$1:B438)+1</f>
        <v>274</v>
      </c>
      <c r="C439" s="170"/>
      <c r="D439" s="163" t="s">
        <v>254</v>
      </c>
      <c r="E439" s="170" t="s">
        <v>2321</v>
      </c>
      <c r="F439" s="170" t="s">
        <v>2322</v>
      </c>
      <c r="G439" s="170" t="s">
        <v>3234</v>
      </c>
      <c r="H439" s="214"/>
      <c r="I439" s="172" t="s">
        <v>327</v>
      </c>
      <c r="J439" s="172"/>
      <c r="K439" s="172"/>
      <c r="L439" s="172" t="s">
        <v>330</v>
      </c>
      <c r="M439" s="174">
        <f>SUM(N439:Q439)</f>
        <v>1</v>
      </c>
      <c r="N439" s="175">
        <v>1</v>
      </c>
      <c r="O439" s="160"/>
      <c r="P439" s="161"/>
      <c r="Q439" s="497"/>
    </row>
    <row r="440" spans="1:17" ht="110.25">
      <c r="A440" s="177">
        <f>MAX(A$1:$A439)+1</f>
        <v>275</v>
      </c>
      <c r="B440" s="185">
        <f>MAX($B$1:B439)+1</f>
        <v>275</v>
      </c>
      <c r="C440" s="170"/>
      <c r="D440" s="163" t="s">
        <v>255</v>
      </c>
      <c r="E440" s="170" t="s">
        <v>1474</v>
      </c>
      <c r="F440" s="170" t="s">
        <v>2323</v>
      </c>
      <c r="G440" s="170" t="s">
        <v>3235</v>
      </c>
      <c r="H440" s="170"/>
      <c r="I440" s="172" t="s">
        <v>327</v>
      </c>
      <c r="J440" s="172" t="s">
        <v>327</v>
      </c>
      <c r="K440" s="172"/>
      <c r="L440" s="172" t="s">
        <v>328</v>
      </c>
      <c r="M440" s="174">
        <f>SUM(N440:Q440)</f>
        <v>1</v>
      </c>
      <c r="N440" s="175">
        <v>1</v>
      </c>
      <c r="O440" s="160"/>
      <c r="P440" s="161"/>
      <c r="Q440" s="497"/>
    </row>
    <row r="441" spans="1:17" ht="173.25">
      <c r="A441" s="177">
        <f>MAX(A$1:$A440)+1</f>
        <v>276</v>
      </c>
      <c r="B441" s="185">
        <f>MAX($B$1:B440)+1</f>
        <v>276</v>
      </c>
      <c r="C441" s="170"/>
      <c r="D441" s="163" t="s">
        <v>258</v>
      </c>
      <c r="E441" s="170" t="s">
        <v>1481</v>
      </c>
      <c r="F441" s="170" t="s">
        <v>1240</v>
      </c>
      <c r="G441" s="170" t="s">
        <v>3236</v>
      </c>
      <c r="H441" s="164"/>
      <c r="I441" s="172" t="s">
        <v>327</v>
      </c>
      <c r="J441" s="172"/>
      <c r="K441" s="172"/>
      <c r="L441" s="172" t="s">
        <v>329</v>
      </c>
      <c r="M441" s="174">
        <f>SUM(N441:Q441)</f>
        <v>1</v>
      </c>
      <c r="N441" s="175">
        <v>1</v>
      </c>
      <c r="O441" s="160"/>
      <c r="P441" s="161"/>
      <c r="Q441" s="497"/>
    </row>
    <row r="442" spans="1:17" s="187" customFormat="1">
      <c r="A442" s="177"/>
      <c r="B442" s="178"/>
      <c r="C442" s="598" t="s">
        <v>1242</v>
      </c>
      <c r="D442" s="598"/>
      <c r="E442" s="598"/>
      <c r="F442" s="598"/>
      <c r="G442" s="208" t="s">
        <v>3050</v>
      </c>
      <c r="H442" s="208"/>
      <c r="I442" s="172"/>
      <c r="J442" s="172"/>
      <c r="K442" s="172"/>
      <c r="L442" s="172"/>
      <c r="M442" s="174"/>
      <c r="N442" s="175"/>
      <c r="O442" s="160"/>
      <c r="P442" s="161"/>
      <c r="Q442" s="497"/>
    </row>
    <row r="443" spans="1:17" s="187" customFormat="1">
      <c r="A443" s="177"/>
      <c r="B443" s="178"/>
      <c r="C443" s="598" t="s">
        <v>1495</v>
      </c>
      <c r="D443" s="598"/>
      <c r="E443" s="598"/>
      <c r="F443" s="598"/>
      <c r="G443" s="208" t="s">
        <v>3050</v>
      </c>
      <c r="H443" s="208"/>
      <c r="I443" s="172"/>
      <c r="J443" s="172"/>
      <c r="K443" s="172"/>
      <c r="L443" s="172"/>
      <c r="M443" s="174"/>
      <c r="N443" s="175"/>
      <c r="O443" s="160"/>
      <c r="P443" s="161"/>
      <c r="Q443" s="497"/>
    </row>
    <row r="444" spans="1:17" s="187" customFormat="1" ht="31.5">
      <c r="A444" s="177">
        <f>MAX(A$1:$A443)+1</f>
        <v>277</v>
      </c>
      <c r="B444" s="185">
        <f>MAX($B$1:B443)+1</f>
        <v>277</v>
      </c>
      <c r="C444" s="170"/>
      <c r="D444" s="163" t="s">
        <v>2324</v>
      </c>
      <c r="E444" s="170" t="s">
        <v>2325</v>
      </c>
      <c r="F444" s="170" t="s">
        <v>1488</v>
      </c>
      <c r="G444" s="170" t="s">
        <v>3050</v>
      </c>
      <c r="H444" s="170"/>
      <c r="I444" s="172" t="s">
        <v>327</v>
      </c>
      <c r="J444" s="172" t="s">
        <v>327</v>
      </c>
      <c r="K444" s="172" t="s">
        <v>1687</v>
      </c>
      <c r="L444" s="172" t="s">
        <v>329</v>
      </c>
      <c r="M444" s="174">
        <f>SUM(N444:Q444)</f>
        <v>40</v>
      </c>
      <c r="N444" s="175"/>
      <c r="O444" s="160">
        <v>32</v>
      </c>
      <c r="P444" s="161"/>
      <c r="Q444" s="497">
        <v>8</v>
      </c>
    </row>
    <row r="445" spans="1:17" s="187" customFormat="1" ht="31.5">
      <c r="A445" s="177">
        <f>MAX(A$1:$A444)+1</f>
        <v>278</v>
      </c>
      <c r="B445" s="185">
        <f>MAX($B$1:B444)+1</f>
        <v>278</v>
      </c>
      <c r="C445" s="170"/>
      <c r="D445" s="163" t="s">
        <v>2326</v>
      </c>
      <c r="E445" s="170" t="s">
        <v>2325</v>
      </c>
      <c r="F445" s="170" t="s">
        <v>1488</v>
      </c>
      <c r="G445" s="170" t="s">
        <v>3050</v>
      </c>
      <c r="H445" s="170"/>
      <c r="I445" s="172" t="s">
        <v>327</v>
      </c>
      <c r="J445" s="172" t="s">
        <v>327</v>
      </c>
      <c r="K445" s="172" t="s">
        <v>1687</v>
      </c>
      <c r="L445" s="172" t="s">
        <v>329</v>
      </c>
      <c r="M445" s="174">
        <f>SUM(N445:Q445)</f>
        <v>39</v>
      </c>
      <c r="N445" s="175"/>
      <c r="O445" s="160">
        <v>32</v>
      </c>
      <c r="P445" s="161"/>
      <c r="Q445" s="497">
        <v>7</v>
      </c>
    </row>
    <row r="446" spans="1:17" s="143" customFormat="1">
      <c r="A446" s="180" t="s">
        <v>2810</v>
      </c>
      <c r="B446" s="190" t="s">
        <v>2812</v>
      </c>
      <c r="C446" s="597" t="s">
        <v>263</v>
      </c>
      <c r="D446" s="597"/>
      <c r="E446" s="597"/>
      <c r="F446" s="597"/>
      <c r="G446" s="191" t="s">
        <v>3050</v>
      </c>
      <c r="H446" s="191"/>
      <c r="I446" s="184"/>
      <c r="J446" s="184"/>
      <c r="K446" s="184"/>
      <c r="L446" s="184"/>
      <c r="M446" s="140">
        <f>SUBTOTAL(9,M447:M451)</f>
        <v>43</v>
      </c>
      <c r="N446" s="140">
        <f>SUBTOTAL(9,N447:N451)</f>
        <v>43</v>
      </c>
      <c r="O446" s="141">
        <f>SUBTOTAL(9,O447:O451)</f>
        <v>0</v>
      </c>
      <c r="P446" s="142">
        <f>SUBTOTAL(9,P447:P451)</f>
        <v>0</v>
      </c>
      <c r="Q446" s="495">
        <f>SUBTOTAL(9,Q447:Q451)</f>
        <v>0</v>
      </c>
    </row>
    <row r="447" spans="1:17">
      <c r="A447" s="177"/>
      <c r="B447" s="178"/>
      <c r="C447" s="596" t="s">
        <v>37</v>
      </c>
      <c r="D447" s="596"/>
      <c r="E447" s="596"/>
      <c r="F447" s="596"/>
      <c r="G447" s="179" t="s">
        <v>3050</v>
      </c>
      <c r="H447" s="179"/>
      <c r="I447" s="186"/>
      <c r="J447" s="186"/>
      <c r="K447" s="186"/>
      <c r="L447" s="186"/>
      <c r="M447" s="174"/>
      <c r="N447" s="175"/>
      <c r="O447" s="160"/>
      <c r="P447" s="161"/>
      <c r="Q447" s="497"/>
    </row>
    <row r="448" spans="1:17" ht="78.75">
      <c r="A448" s="177">
        <f>MAX(A$1:$A447)+1</f>
        <v>279</v>
      </c>
      <c r="B448" s="185">
        <f>MAX($B$1:B447)+1</f>
        <v>279</v>
      </c>
      <c r="C448" s="170"/>
      <c r="D448" s="163" t="s">
        <v>105</v>
      </c>
      <c r="E448" s="170" t="s">
        <v>1536</v>
      </c>
      <c r="F448" s="170" t="s">
        <v>2327</v>
      </c>
      <c r="G448" s="170" t="s">
        <v>3237</v>
      </c>
      <c r="H448" s="263"/>
      <c r="I448" s="172" t="s">
        <v>327</v>
      </c>
      <c r="J448" s="172"/>
      <c r="K448" s="172"/>
      <c r="L448" s="172" t="s">
        <v>328</v>
      </c>
      <c r="M448" s="174">
        <f>SUM(N448:Q448)</f>
        <v>3</v>
      </c>
      <c r="N448" s="175">
        <v>3</v>
      </c>
      <c r="O448" s="160"/>
      <c r="P448" s="161"/>
      <c r="Q448" s="497"/>
    </row>
    <row r="449" spans="1:17" s="264" customFormat="1">
      <c r="A449" s="177"/>
      <c r="B449" s="178"/>
      <c r="C449" s="596" t="s">
        <v>274</v>
      </c>
      <c r="D449" s="596"/>
      <c r="E449" s="596"/>
      <c r="F449" s="596"/>
      <c r="G449" s="179" t="s">
        <v>3050</v>
      </c>
      <c r="H449" s="179"/>
      <c r="I449" s="172"/>
      <c r="J449" s="172"/>
      <c r="K449" s="172"/>
      <c r="L449" s="172"/>
      <c r="M449" s="174"/>
      <c r="N449" s="175"/>
      <c r="O449" s="160"/>
      <c r="P449" s="161"/>
      <c r="Q449" s="497"/>
    </row>
    <row r="450" spans="1:17" s="264" customFormat="1">
      <c r="A450" s="177"/>
      <c r="B450" s="178"/>
      <c r="C450" s="596" t="s">
        <v>275</v>
      </c>
      <c r="D450" s="596"/>
      <c r="E450" s="596"/>
      <c r="F450" s="596"/>
      <c r="G450" s="179" t="s">
        <v>3050</v>
      </c>
      <c r="H450" s="179"/>
      <c r="I450" s="172"/>
      <c r="J450" s="172"/>
      <c r="K450" s="172"/>
      <c r="L450" s="172"/>
      <c r="M450" s="174"/>
      <c r="N450" s="175"/>
      <c r="O450" s="160"/>
      <c r="P450" s="161"/>
      <c r="Q450" s="497"/>
    </row>
    <row r="451" spans="1:17" s="221" customFormat="1" ht="78.75">
      <c r="A451" s="213">
        <f>MAX(A$1:$A449)+1</f>
        <v>280</v>
      </c>
      <c r="B451" s="265">
        <f>MAX($B$1:B450)+1</f>
        <v>280</v>
      </c>
      <c r="C451" s="214"/>
      <c r="D451" s="164" t="s">
        <v>276</v>
      </c>
      <c r="E451" s="214" t="s">
        <v>2328</v>
      </c>
      <c r="F451" s="214" t="s">
        <v>2329</v>
      </c>
      <c r="G451" s="215" t="s">
        <v>2329</v>
      </c>
      <c r="H451" s="214"/>
      <c r="I451" s="216" t="s">
        <v>327</v>
      </c>
      <c r="J451" s="216" t="s">
        <v>327</v>
      </c>
      <c r="K451" s="216" t="s">
        <v>347</v>
      </c>
      <c r="L451" s="216" t="s">
        <v>341</v>
      </c>
      <c r="M451" s="217">
        <f>SUM(N451:Q451)</f>
        <v>40</v>
      </c>
      <c r="N451" s="218">
        <v>40</v>
      </c>
      <c r="O451" s="219"/>
      <c r="P451" s="220"/>
      <c r="Q451" s="500"/>
    </row>
    <row r="452" spans="1:17" s="143" customFormat="1">
      <c r="A452" s="180" t="s">
        <v>2811</v>
      </c>
      <c r="B452" s="190" t="s">
        <v>2790</v>
      </c>
      <c r="C452" s="597" t="s">
        <v>1584</v>
      </c>
      <c r="D452" s="597"/>
      <c r="E452" s="597"/>
      <c r="F452" s="597"/>
      <c r="G452" s="191" t="s">
        <v>3050</v>
      </c>
      <c r="H452" s="191"/>
      <c r="I452" s="184"/>
      <c r="J452" s="184"/>
      <c r="K452" s="184"/>
      <c r="L452" s="184"/>
      <c r="M452" s="140">
        <f>SUBTOTAL(9,M453:M467)</f>
        <v>83</v>
      </c>
      <c r="N452" s="140">
        <f t="shared" ref="N452:Q452" si="5">SUBTOTAL(9,N453:N467)</f>
        <v>83</v>
      </c>
      <c r="O452" s="141">
        <f t="shared" si="5"/>
        <v>0</v>
      </c>
      <c r="P452" s="142">
        <f t="shared" si="5"/>
        <v>0</v>
      </c>
      <c r="Q452" s="495">
        <f t="shared" si="5"/>
        <v>0</v>
      </c>
    </row>
    <row r="453" spans="1:17">
      <c r="A453" s="177"/>
      <c r="B453" s="178"/>
      <c r="C453" s="596" t="s">
        <v>293</v>
      </c>
      <c r="D453" s="596"/>
      <c r="E453" s="596"/>
      <c r="F453" s="596"/>
      <c r="G453" s="179" t="s">
        <v>3050</v>
      </c>
      <c r="H453" s="179"/>
      <c r="I453" s="186"/>
      <c r="J453" s="186"/>
      <c r="K453" s="186"/>
      <c r="L453" s="186"/>
      <c r="M453" s="174"/>
      <c r="N453" s="175"/>
      <c r="O453" s="160"/>
      <c r="P453" s="161"/>
      <c r="Q453" s="497"/>
    </row>
    <row r="454" spans="1:17" ht="110.25">
      <c r="A454" s="177">
        <f>MAX(A$1:$A453)+1</f>
        <v>281</v>
      </c>
      <c r="B454" s="185">
        <f>MAX($B$1:B453)+1</f>
        <v>281</v>
      </c>
      <c r="C454" s="170"/>
      <c r="D454" s="163" t="s">
        <v>294</v>
      </c>
      <c r="E454" s="170" t="s">
        <v>1585</v>
      </c>
      <c r="F454" s="170" t="s">
        <v>1586</v>
      </c>
      <c r="G454" s="266" t="s">
        <v>3238</v>
      </c>
      <c r="H454" s="263"/>
      <c r="I454" s="172" t="s">
        <v>327</v>
      </c>
      <c r="J454" s="172" t="s">
        <v>327</v>
      </c>
      <c r="K454" s="172" t="s">
        <v>355</v>
      </c>
      <c r="L454" s="172" t="s">
        <v>329</v>
      </c>
      <c r="M454" s="174">
        <f t="shared" ref="M454:M461" si="6">SUM(N454:Q454)</f>
        <v>5</v>
      </c>
      <c r="N454" s="175">
        <v>5</v>
      </c>
      <c r="O454" s="160"/>
      <c r="P454" s="161"/>
      <c r="Q454" s="497"/>
    </row>
    <row r="455" spans="1:17" ht="110.25">
      <c r="A455" s="177">
        <f>MAX(A$1:$A454)+1</f>
        <v>282</v>
      </c>
      <c r="B455" s="185">
        <f>MAX($B$1:B454)+1</f>
        <v>282</v>
      </c>
      <c r="C455" s="170"/>
      <c r="D455" s="163" t="s">
        <v>295</v>
      </c>
      <c r="E455" s="170" t="s">
        <v>1585</v>
      </c>
      <c r="F455" s="170" t="s">
        <v>1587</v>
      </c>
      <c r="G455" s="266" t="s">
        <v>3239</v>
      </c>
      <c r="H455" s="263"/>
      <c r="I455" s="172" t="s">
        <v>327</v>
      </c>
      <c r="J455" s="172" t="s">
        <v>327</v>
      </c>
      <c r="K455" s="172" t="s">
        <v>352</v>
      </c>
      <c r="L455" s="172" t="s">
        <v>330</v>
      </c>
      <c r="M455" s="174">
        <f t="shared" si="6"/>
        <v>10</v>
      </c>
      <c r="N455" s="175">
        <v>10</v>
      </c>
      <c r="O455" s="160"/>
      <c r="P455" s="161"/>
      <c r="Q455" s="497"/>
    </row>
    <row r="456" spans="1:17" ht="31.5">
      <c r="A456" s="177">
        <f>MAX(A$1:$A455)+1</f>
        <v>283</v>
      </c>
      <c r="B456" s="185">
        <f>MAX($B$1:B455)+1</f>
        <v>283</v>
      </c>
      <c r="C456" s="170"/>
      <c r="D456" s="163" t="s">
        <v>296</v>
      </c>
      <c r="E456" s="170" t="s">
        <v>1585</v>
      </c>
      <c r="F456" s="170" t="s">
        <v>1588</v>
      </c>
      <c r="G456" s="266" t="s">
        <v>3240</v>
      </c>
      <c r="H456" s="263"/>
      <c r="I456" s="172" t="s">
        <v>327</v>
      </c>
      <c r="J456" s="172" t="s">
        <v>327</v>
      </c>
      <c r="K456" s="172" t="s">
        <v>355</v>
      </c>
      <c r="L456" s="172" t="s">
        <v>344</v>
      </c>
      <c r="M456" s="174">
        <f t="shared" si="6"/>
        <v>20</v>
      </c>
      <c r="N456" s="175">
        <v>20</v>
      </c>
      <c r="O456" s="160"/>
      <c r="P456" s="161"/>
      <c r="Q456" s="497"/>
    </row>
    <row r="457" spans="1:17" ht="94.5">
      <c r="A457" s="177">
        <f>MAX(A$1:$A456)+1</f>
        <v>284</v>
      </c>
      <c r="B457" s="185">
        <f>MAX($B$1:B456)+1</f>
        <v>284</v>
      </c>
      <c r="C457" s="170"/>
      <c r="D457" s="163" t="s">
        <v>297</v>
      </c>
      <c r="E457" s="170" t="s">
        <v>1585</v>
      </c>
      <c r="F457" s="170" t="s">
        <v>1589</v>
      </c>
      <c r="G457" s="266" t="s">
        <v>3241</v>
      </c>
      <c r="H457" s="263"/>
      <c r="I457" s="172" t="s">
        <v>327</v>
      </c>
      <c r="J457" s="172" t="s">
        <v>327</v>
      </c>
      <c r="K457" s="172" t="s">
        <v>352</v>
      </c>
      <c r="L457" s="172" t="s">
        <v>329</v>
      </c>
      <c r="M457" s="174">
        <f t="shared" si="6"/>
        <v>5</v>
      </c>
      <c r="N457" s="175">
        <v>5</v>
      </c>
      <c r="O457" s="160"/>
      <c r="P457" s="161"/>
      <c r="Q457" s="497"/>
    </row>
    <row r="458" spans="1:17" ht="94.5">
      <c r="A458" s="177">
        <f>MAX(A$1:$A457)+1</f>
        <v>285</v>
      </c>
      <c r="B458" s="185">
        <f>MAX($B$1:B457)+1</f>
        <v>285</v>
      </c>
      <c r="C458" s="170"/>
      <c r="D458" s="163" t="s">
        <v>298</v>
      </c>
      <c r="E458" s="170" t="s">
        <v>1585</v>
      </c>
      <c r="F458" s="170" t="s">
        <v>1258</v>
      </c>
      <c r="G458" s="266" t="s">
        <v>3242</v>
      </c>
      <c r="H458" s="263"/>
      <c r="I458" s="172" t="s">
        <v>327</v>
      </c>
      <c r="J458" s="172" t="s">
        <v>327</v>
      </c>
      <c r="K458" s="172" t="s">
        <v>352</v>
      </c>
      <c r="L458" s="172" t="s">
        <v>330</v>
      </c>
      <c r="M458" s="174">
        <f t="shared" si="6"/>
        <v>2</v>
      </c>
      <c r="N458" s="175">
        <v>2</v>
      </c>
      <c r="O458" s="160"/>
      <c r="P458" s="161"/>
      <c r="Q458" s="497"/>
    </row>
    <row r="459" spans="1:17" ht="63">
      <c r="A459" s="177">
        <f>MAX(A$1:$A458)+1</f>
        <v>286</v>
      </c>
      <c r="B459" s="185">
        <f>MAX($B$1:B458)+1</f>
        <v>286</v>
      </c>
      <c r="C459" s="170"/>
      <c r="D459" s="163" t="s">
        <v>299</v>
      </c>
      <c r="E459" s="170" t="s">
        <v>1585</v>
      </c>
      <c r="F459" s="170" t="s">
        <v>1591</v>
      </c>
      <c r="G459" s="267" t="s">
        <v>3243</v>
      </c>
      <c r="H459" s="170"/>
      <c r="I459" s="172" t="s">
        <v>327</v>
      </c>
      <c r="J459" s="172" t="s">
        <v>327</v>
      </c>
      <c r="K459" s="172" t="s">
        <v>356</v>
      </c>
      <c r="L459" s="172" t="s">
        <v>330</v>
      </c>
      <c r="M459" s="174">
        <f t="shared" si="6"/>
        <v>5</v>
      </c>
      <c r="N459" s="175">
        <v>5</v>
      </c>
      <c r="O459" s="160"/>
      <c r="P459" s="161"/>
      <c r="Q459" s="497"/>
    </row>
    <row r="460" spans="1:17" ht="47.25">
      <c r="A460" s="177">
        <f>MAX(A$1:$A459)+1</f>
        <v>287</v>
      </c>
      <c r="B460" s="185">
        <f>MAX($B$1:B459)+1</f>
        <v>287</v>
      </c>
      <c r="C460" s="170"/>
      <c r="D460" s="163" t="s">
        <v>300</v>
      </c>
      <c r="E460" s="170" t="s">
        <v>1585</v>
      </c>
      <c r="F460" s="170" t="s">
        <v>1592</v>
      </c>
      <c r="G460" s="267" t="s">
        <v>3244</v>
      </c>
      <c r="H460" s="170"/>
      <c r="I460" s="172" t="s">
        <v>327</v>
      </c>
      <c r="J460" s="172" t="s">
        <v>327</v>
      </c>
      <c r="K460" s="172" t="s">
        <v>356</v>
      </c>
      <c r="L460" s="172" t="s">
        <v>344</v>
      </c>
      <c r="M460" s="174">
        <f t="shared" si="6"/>
        <v>5</v>
      </c>
      <c r="N460" s="175">
        <v>5</v>
      </c>
      <c r="O460" s="160"/>
      <c r="P460" s="161"/>
      <c r="Q460" s="497"/>
    </row>
    <row r="461" spans="1:17" ht="63">
      <c r="A461" s="177">
        <f>MAX(A$1:$A460)+1</f>
        <v>288</v>
      </c>
      <c r="B461" s="185">
        <f>MAX($B$1:B460)+1</f>
        <v>288</v>
      </c>
      <c r="C461" s="170"/>
      <c r="D461" s="163" t="s">
        <v>301</v>
      </c>
      <c r="E461" s="170" t="s">
        <v>1585</v>
      </c>
      <c r="F461" s="170" t="s">
        <v>1593</v>
      </c>
      <c r="G461" s="267" t="s">
        <v>3245</v>
      </c>
      <c r="H461" s="170"/>
      <c r="I461" s="172" t="s">
        <v>327</v>
      </c>
      <c r="J461" s="172" t="s">
        <v>327</v>
      </c>
      <c r="K461" s="172" t="s">
        <v>356</v>
      </c>
      <c r="L461" s="172" t="s">
        <v>330</v>
      </c>
      <c r="M461" s="174">
        <f t="shared" si="6"/>
        <v>3</v>
      </c>
      <c r="N461" s="175">
        <v>3</v>
      </c>
      <c r="O461" s="160"/>
      <c r="P461" s="161"/>
      <c r="Q461" s="497"/>
    </row>
    <row r="462" spans="1:17">
      <c r="A462" s="177"/>
      <c r="B462" s="178"/>
      <c r="C462" s="596" t="s">
        <v>302</v>
      </c>
      <c r="D462" s="596"/>
      <c r="E462" s="596"/>
      <c r="F462" s="596"/>
      <c r="G462" s="268" t="s">
        <v>3050</v>
      </c>
      <c r="H462" s="179"/>
      <c r="I462" s="186"/>
      <c r="J462" s="186"/>
      <c r="K462" s="186"/>
      <c r="L462" s="186"/>
      <c r="M462" s="174"/>
      <c r="N462" s="175"/>
      <c r="O462" s="160"/>
      <c r="P462" s="161"/>
      <c r="Q462" s="497"/>
    </row>
    <row r="463" spans="1:17" ht="110.25">
      <c r="A463" s="177">
        <f>MAX(A$1:$A462)+1</f>
        <v>289</v>
      </c>
      <c r="B463" s="185">
        <f>MAX($B$1:B462)+1</f>
        <v>289</v>
      </c>
      <c r="C463" s="170"/>
      <c r="D463" s="163" t="s">
        <v>303</v>
      </c>
      <c r="E463" s="170" t="s">
        <v>2330</v>
      </c>
      <c r="F463" s="170" t="s">
        <v>1595</v>
      </c>
      <c r="G463" s="266" t="s">
        <v>3246</v>
      </c>
      <c r="H463" s="263"/>
      <c r="I463" s="172" t="s">
        <v>327</v>
      </c>
      <c r="J463" s="172" t="s">
        <v>327</v>
      </c>
      <c r="K463" s="172" t="s">
        <v>352</v>
      </c>
      <c r="L463" s="172" t="s">
        <v>330</v>
      </c>
      <c r="M463" s="174">
        <f>SUM(N463:Q463)</f>
        <v>1</v>
      </c>
      <c r="N463" s="175">
        <v>1</v>
      </c>
      <c r="O463" s="160"/>
      <c r="P463" s="161"/>
      <c r="Q463" s="497"/>
    </row>
    <row r="464" spans="1:17" ht="94.5">
      <c r="A464" s="177">
        <f>MAX(A$1:$A463)+1</f>
        <v>290</v>
      </c>
      <c r="B464" s="185">
        <f>MAX($B$1:B463)+1</f>
        <v>290</v>
      </c>
      <c r="C464" s="170"/>
      <c r="D464" s="163" t="s">
        <v>304</v>
      </c>
      <c r="E464" s="170" t="s">
        <v>2330</v>
      </c>
      <c r="F464" s="170" t="s">
        <v>1261</v>
      </c>
      <c r="G464" s="267" t="s">
        <v>3247</v>
      </c>
      <c r="H464" s="170"/>
      <c r="I464" s="172" t="s">
        <v>327</v>
      </c>
      <c r="J464" s="172" t="s">
        <v>327</v>
      </c>
      <c r="K464" s="172" t="s">
        <v>352</v>
      </c>
      <c r="L464" s="172" t="s">
        <v>330</v>
      </c>
      <c r="M464" s="174">
        <f>SUM(N464:Q464)</f>
        <v>25</v>
      </c>
      <c r="N464" s="175">
        <v>25</v>
      </c>
      <c r="O464" s="160"/>
      <c r="P464" s="161"/>
      <c r="Q464" s="497"/>
    </row>
    <row r="465" spans="1:17" ht="78.75">
      <c r="A465" s="177">
        <f>MAX(A$1:$A464)+1</f>
        <v>291</v>
      </c>
      <c r="B465" s="185">
        <f>MAX($B$1:B464)+1</f>
        <v>291</v>
      </c>
      <c r="C465" s="170"/>
      <c r="D465" s="163" t="s">
        <v>307</v>
      </c>
      <c r="E465" s="170" t="s">
        <v>2330</v>
      </c>
      <c r="F465" s="170" t="s">
        <v>1600</v>
      </c>
      <c r="G465" s="267" t="s">
        <v>3248</v>
      </c>
      <c r="H465" s="170"/>
      <c r="I465" s="172" t="s">
        <v>327</v>
      </c>
      <c r="J465" s="172"/>
      <c r="K465" s="172" t="s">
        <v>352</v>
      </c>
      <c r="L465" s="172" t="s">
        <v>345</v>
      </c>
      <c r="M465" s="174">
        <f>SUM(N465:Q465)</f>
        <v>1</v>
      </c>
      <c r="N465" s="175">
        <v>1</v>
      </c>
      <c r="O465" s="160"/>
      <c r="P465" s="161"/>
      <c r="Q465" s="497"/>
    </row>
    <row r="466" spans="1:17">
      <c r="A466" s="177"/>
      <c r="B466" s="178"/>
      <c r="C466" s="596" t="s">
        <v>308</v>
      </c>
      <c r="D466" s="596"/>
      <c r="E466" s="596"/>
      <c r="F466" s="596"/>
      <c r="G466" s="179" t="s">
        <v>3050</v>
      </c>
      <c r="H466" s="179"/>
      <c r="I466" s="186"/>
      <c r="J466" s="186"/>
      <c r="K466" s="186"/>
      <c r="L466" s="186"/>
      <c r="M466" s="174"/>
      <c r="N466" s="175"/>
      <c r="O466" s="160"/>
      <c r="P466" s="161"/>
      <c r="Q466" s="497"/>
    </row>
    <row r="467" spans="1:17" ht="252">
      <c r="A467" s="177">
        <f>MAX(A$1:$A466)+1</f>
        <v>292</v>
      </c>
      <c r="B467" s="185">
        <f>MAX($B$1:B466)+1</f>
        <v>292</v>
      </c>
      <c r="C467" s="170"/>
      <c r="D467" s="163" t="s">
        <v>46</v>
      </c>
      <c r="E467" s="170" t="s">
        <v>1601</v>
      </c>
      <c r="F467" s="171" t="s">
        <v>2331</v>
      </c>
      <c r="G467" s="171" t="s">
        <v>3249</v>
      </c>
      <c r="H467" s="171"/>
      <c r="I467" s="172" t="s">
        <v>327</v>
      </c>
      <c r="J467" s="172" t="s">
        <v>327</v>
      </c>
      <c r="K467" s="172" t="s">
        <v>357</v>
      </c>
      <c r="L467" s="172" t="s">
        <v>329</v>
      </c>
      <c r="M467" s="174">
        <f>SUM(N467:Q467)</f>
        <v>1</v>
      </c>
      <c r="N467" s="175">
        <v>1</v>
      </c>
      <c r="O467" s="160"/>
      <c r="P467" s="161"/>
      <c r="Q467" s="497"/>
    </row>
    <row r="468" spans="1:17" s="143" customFormat="1">
      <c r="A468" s="180" t="s">
        <v>2812</v>
      </c>
      <c r="B468" s="190" t="s">
        <v>2813</v>
      </c>
      <c r="C468" s="597" t="s">
        <v>1603</v>
      </c>
      <c r="D468" s="597"/>
      <c r="E468" s="597"/>
      <c r="F468" s="597"/>
      <c r="G468" s="191" t="s">
        <v>3050</v>
      </c>
      <c r="H468" s="191"/>
      <c r="I468" s="184"/>
      <c r="J468" s="184"/>
      <c r="K468" s="184"/>
      <c r="L468" s="184"/>
      <c r="M468" s="140">
        <f>SUBTOTAL(9,M469:M481)</f>
        <v>144</v>
      </c>
      <c r="N468" s="140">
        <f>SUBTOTAL(9,N469:N481)</f>
        <v>144</v>
      </c>
      <c r="O468" s="141">
        <f>SUBTOTAL(9,O469:O481)</f>
        <v>0</v>
      </c>
      <c r="P468" s="142">
        <f>SUBTOTAL(9,P469:P481)</f>
        <v>0</v>
      </c>
      <c r="Q468" s="495">
        <f>SUBTOTAL(9,Q469:Q481)</f>
        <v>0</v>
      </c>
    </row>
    <row r="469" spans="1:17">
      <c r="A469" s="177"/>
      <c r="B469" s="178"/>
      <c r="C469" s="596" t="s">
        <v>310</v>
      </c>
      <c r="D469" s="596"/>
      <c r="E469" s="596"/>
      <c r="F469" s="596"/>
      <c r="G469" s="179" t="s">
        <v>3050</v>
      </c>
      <c r="H469" s="179"/>
      <c r="I469" s="186"/>
      <c r="J469" s="186"/>
      <c r="K469" s="186"/>
      <c r="L469" s="186"/>
      <c r="M469" s="174"/>
      <c r="N469" s="175"/>
      <c r="O469" s="160"/>
      <c r="P469" s="161"/>
      <c r="Q469" s="497"/>
    </row>
    <row r="470" spans="1:17" s="151" customFormat="1" ht="189">
      <c r="A470" s="168">
        <f>MAX(A$1:$A469)+1</f>
        <v>293</v>
      </c>
      <c r="B470" s="269">
        <f>MAX($B$1:B469)+1</f>
        <v>293</v>
      </c>
      <c r="C470" s="270" t="s">
        <v>2332</v>
      </c>
      <c r="D470" s="270" t="s">
        <v>2791</v>
      </c>
      <c r="E470" s="270" t="s">
        <v>2333</v>
      </c>
      <c r="F470" s="155" t="s">
        <v>3596</v>
      </c>
      <c r="G470" s="155" t="s">
        <v>3250</v>
      </c>
      <c r="H470" s="155"/>
      <c r="I470" s="271" t="s">
        <v>327</v>
      </c>
      <c r="J470" s="271" t="s">
        <v>327</v>
      </c>
      <c r="K470" s="271" t="s">
        <v>358</v>
      </c>
      <c r="L470" s="271" t="s">
        <v>329</v>
      </c>
      <c r="M470" s="158">
        <f t="shared" ref="M470:M481" si="7">SUM(N470:Q470)</f>
        <v>1</v>
      </c>
      <c r="N470" s="159">
        <v>1</v>
      </c>
      <c r="O470" s="272"/>
      <c r="P470" s="161"/>
      <c r="Q470" s="497"/>
    </row>
    <row r="471" spans="1:17" ht="63">
      <c r="A471" s="177">
        <f>MAX(A$1:$A469)+1</f>
        <v>293</v>
      </c>
      <c r="B471" s="185">
        <f>MAX($B$1:B470)+1</f>
        <v>294</v>
      </c>
      <c r="C471" s="170"/>
      <c r="D471" s="163" t="s">
        <v>312</v>
      </c>
      <c r="E471" s="170" t="s">
        <v>2334</v>
      </c>
      <c r="F471" s="170" t="s">
        <v>2335</v>
      </c>
      <c r="G471" s="170" t="s">
        <v>3251</v>
      </c>
      <c r="H471" s="170"/>
      <c r="I471" s="172"/>
      <c r="J471" s="172" t="s">
        <v>327</v>
      </c>
      <c r="K471" s="172" t="s">
        <v>358</v>
      </c>
      <c r="L471" s="172" t="s">
        <v>329</v>
      </c>
      <c r="M471" s="174">
        <f t="shared" si="7"/>
        <v>1</v>
      </c>
      <c r="N471" s="175">
        <v>1</v>
      </c>
      <c r="O471" s="160"/>
      <c r="P471" s="161"/>
      <c r="Q471" s="497"/>
    </row>
    <row r="472" spans="1:17" ht="110.25">
      <c r="A472" s="177">
        <f>MAX(A$1:$A471)+1</f>
        <v>294</v>
      </c>
      <c r="B472" s="185">
        <f>MAX($B$1:B471)+1</f>
        <v>295</v>
      </c>
      <c r="C472" s="170"/>
      <c r="D472" s="163" t="s">
        <v>314</v>
      </c>
      <c r="E472" s="170" t="s">
        <v>2336</v>
      </c>
      <c r="F472" s="171" t="s">
        <v>2337</v>
      </c>
      <c r="G472" s="171" t="s">
        <v>3252</v>
      </c>
      <c r="H472" s="157"/>
      <c r="I472" s="172"/>
      <c r="J472" s="172" t="s">
        <v>327</v>
      </c>
      <c r="K472" s="172" t="s">
        <v>358</v>
      </c>
      <c r="L472" s="172" t="s">
        <v>329</v>
      </c>
      <c r="M472" s="174">
        <f t="shared" si="7"/>
        <v>15</v>
      </c>
      <c r="N472" s="175">
        <v>15</v>
      </c>
      <c r="O472" s="160"/>
      <c r="P472" s="161"/>
      <c r="Q472" s="497"/>
    </row>
    <row r="473" spans="1:17" ht="141.75">
      <c r="A473" s="177">
        <f>MAX(A$1:$A472)+1</f>
        <v>295</v>
      </c>
      <c r="B473" s="185">
        <f>MAX($B$1:B472)+1</f>
        <v>296</v>
      </c>
      <c r="C473" s="170"/>
      <c r="D473" s="163" t="s">
        <v>315</v>
      </c>
      <c r="E473" s="170" t="s">
        <v>2338</v>
      </c>
      <c r="F473" s="171" t="s">
        <v>1266</v>
      </c>
      <c r="G473" s="171" t="s">
        <v>3253</v>
      </c>
      <c r="H473" s="171"/>
      <c r="I473" s="172"/>
      <c r="J473" s="172" t="s">
        <v>327</v>
      </c>
      <c r="K473" s="172" t="s">
        <v>358</v>
      </c>
      <c r="L473" s="172" t="s">
        <v>329</v>
      </c>
      <c r="M473" s="174">
        <f t="shared" si="7"/>
        <v>1</v>
      </c>
      <c r="N473" s="175">
        <v>1</v>
      </c>
      <c r="O473" s="160"/>
      <c r="P473" s="161"/>
      <c r="Q473" s="497"/>
    </row>
    <row r="474" spans="1:17" ht="299.25">
      <c r="A474" s="177">
        <f>MAX(A$1:$A473)+1</f>
        <v>296</v>
      </c>
      <c r="B474" s="185">
        <f>MAX($B$1:B473)+1</f>
        <v>297</v>
      </c>
      <c r="C474" s="170"/>
      <c r="D474" s="163" t="s">
        <v>316</v>
      </c>
      <c r="E474" s="170" t="s">
        <v>2339</v>
      </c>
      <c r="F474" s="171" t="s">
        <v>2340</v>
      </c>
      <c r="G474" s="171" t="s">
        <v>3254</v>
      </c>
      <c r="H474" s="171"/>
      <c r="I474" s="172"/>
      <c r="J474" s="172" t="s">
        <v>327</v>
      </c>
      <c r="K474" s="172" t="s">
        <v>358</v>
      </c>
      <c r="L474" s="172" t="s">
        <v>329</v>
      </c>
      <c r="M474" s="174">
        <f t="shared" si="7"/>
        <v>1</v>
      </c>
      <c r="N474" s="175">
        <v>1</v>
      </c>
      <c r="O474" s="160"/>
      <c r="P474" s="161"/>
      <c r="Q474" s="497"/>
    </row>
    <row r="475" spans="1:17" ht="141.75">
      <c r="A475" s="177">
        <f>MAX(A$1:$A474)+1</f>
        <v>297</v>
      </c>
      <c r="B475" s="185">
        <f>MAX($B$1:B474)+1</f>
        <v>298</v>
      </c>
      <c r="C475" s="170"/>
      <c r="D475" s="163" t="s">
        <v>317</v>
      </c>
      <c r="E475" s="170" t="s">
        <v>1606</v>
      </c>
      <c r="F475" s="171" t="s">
        <v>2341</v>
      </c>
      <c r="G475" s="171" t="s">
        <v>3255</v>
      </c>
      <c r="H475" s="273"/>
      <c r="I475" s="172"/>
      <c r="J475" s="172" t="s">
        <v>327</v>
      </c>
      <c r="K475" s="172" t="s">
        <v>358</v>
      </c>
      <c r="L475" s="172" t="s">
        <v>330</v>
      </c>
      <c r="M475" s="174">
        <f t="shared" si="7"/>
        <v>5</v>
      </c>
      <c r="N475" s="175">
        <v>5</v>
      </c>
      <c r="O475" s="160"/>
      <c r="P475" s="161"/>
      <c r="Q475" s="497"/>
    </row>
    <row r="476" spans="1:17" ht="141.75">
      <c r="A476" s="177">
        <f>MAX(A$1:$A475)+1</f>
        <v>298</v>
      </c>
      <c r="B476" s="185">
        <f>MAX($B$1:B475)+1</f>
        <v>299</v>
      </c>
      <c r="C476" s="170"/>
      <c r="D476" s="163" t="s">
        <v>319</v>
      </c>
      <c r="E476" s="170" t="s">
        <v>2342</v>
      </c>
      <c r="F476" s="170" t="s">
        <v>2343</v>
      </c>
      <c r="G476" s="170" t="s">
        <v>3256</v>
      </c>
      <c r="H476" s="170"/>
      <c r="I476" s="172"/>
      <c r="J476" s="172" t="s">
        <v>327</v>
      </c>
      <c r="K476" s="172" t="s">
        <v>2903</v>
      </c>
      <c r="L476" s="172" t="s">
        <v>329</v>
      </c>
      <c r="M476" s="174">
        <f t="shared" si="7"/>
        <v>10</v>
      </c>
      <c r="N476" s="175">
        <v>10</v>
      </c>
      <c r="O476" s="160"/>
      <c r="P476" s="161"/>
      <c r="Q476" s="497"/>
    </row>
    <row r="477" spans="1:17" ht="63">
      <c r="A477" s="177">
        <f>MAX(A$1:$A476)+1</f>
        <v>299</v>
      </c>
      <c r="B477" s="185">
        <f>MAX($B$1:B476)+1</f>
        <v>300</v>
      </c>
      <c r="C477" s="170"/>
      <c r="D477" s="163" t="s">
        <v>320</v>
      </c>
      <c r="E477" s="170" t="s">
        <v>2344</v>
      </c>
      <c r="F477" s="171" t="s">
        <v>2345</v>
      </c>
      <c r="G477" s="171" t="s">
        <v>3257</v>
      </c>
      <c r="H477" s="263"/>
      <c r="I477" s="172"/>
      <c r="J477" s="172" t="s">
        <v>327</v>
      </c>
      <c r="K477" s="172" t="s">
        <v>358</v>
      </c>
      <c r="L477" s="172" t="s">
        <v>330</v>
      </c>
      <c r="M477" s="174">
        <f t="shared" si="7"/>
        <v>40</v>
      </c>
      <c r="N477" s="175">
        <v>40</v>
      </c>
      <c r="O477" s="160"/>
      <c r="P477" s="161"/>
      <c r="Q477" s="497"/>
    </row>
    <row r="478" spans="1:17" ht="47.25">
      <c r="A478" s="177">
        <f>MAX(A$1:$A477)+1</f>
        <v>300</v>
      </c>
      <c r="B478" s="185">
        <f>MAX($B$1:B477)+1</f>
        <v>301</v>
      </c>
      <c r="C478" s="170"/>
      <c r="D478" s="163" t="s">
        <v>321</v>
      </c>
      <c r="E478" s="170" t="s">
        <v>2346</v>
      </c>
      <c r="F478" s="170" t="s">
        <v>2347</v>
      </c>
      <c r="G478" s="170" t="s">
        <v>3258</v>
      </c>
      <c r="H478" s="263"/>
      <c r="I478" s="172"/>
      <c r="J478" s="172" t="s">
        <v>327</v>
      </c>
      <c r="K478" s="172" t="s">
        <v>358</v>
      </c>
      <c r="L478" s="172" t="s">
        <v>330</v>
      </c>
      <c r="M478" s="174">
        <f t="shared" si="7"/>
        <v>40</v>
      </c>
      <c r="N478" s="175">
        <v>40</v>
      </c>
      <c r="O478" s="160"/>
      <c r="P478" s="161"/>
      <c r="Q478" s="497"/>
    </row>
    <row r="479" spans="1:17" ht="47.25">
      <c r="A479" s="177">
        <f>MAX(A$1:$A478)+1</f>
        <v>301</v>
      </c>
      <c r="B479" s="185">
        <f>MAX($B$1:B478)+1</f>
        <v>302</v>
      </c>
      <c r="C479" s="170"/>
      <c r="D479" s="163" t="s">
        <v>322</v>
      </c>
      <c r="E479" s="170" t="s">
        <v>2348</v>
      </c>
      <c r="F479" s="170" t="s">
        <v>2349</v>
      </c>
      <c r="G479" s="170" t="s">
        <v>3259</v>
      </c>
      <c r="H479" s="170"/>
      <c r="I479" s="172"/>
      <c r="J479" s="172" t="s">
        <v>327</v>
      </c>
      <c r="K479" s="172" t="s">
        <v>358</v>
      </c>
      <c r="L479" s="172" t="s">
        <v>330</v>
      </c>
      <c r="M479" s="174">
        <f t="shared" si="7"/>
        <v>10</v>
      </c>
      <c r="N479" s="175">
        <v>10</v>
      </c>
      <c r="O479" s="160"/>
      <c r="P479" s="161"/>
      <c r="Q479" s="497"/>
    </row>
    <row r="480" spans="1:17" ht="189">
      <c r="A480" s="177">
        <f>MAX(A$1:$A479)+1</f>
        <v>302</v>
      </c>
      <c r="B480" s="185">
        <f>MAX($B$1:B479)+1</f>
        <v>303</v>
      </c>
      <c r="C480" s="170"/>
      <c r="D480" s="163" t="s">
        <v>323</v>
      </c>
      <c r="E480" s="170" t="s">
        <v>2350</v>
      </c>
      <c r="F480" s="171" t="s">
        <v>2351</v>
      </c>
      <c r="G480" s="171" t="s">
        <v>3260</v>
      </c>
      <c r="H480" s="171"/>
      <c r="I480" s="172"/>
      <c r="J480" s="172" t="s">
        <v>327</v>
      </c>
      <c r="K480" s="172" t="s">
        <v>358</v>
      </c>
      <c r="L480" s="172" t="s">
        <v>333</v>
      </c>
      <c r="M480" s="174">
        <f t="shared" si="7"/>
        <v>10</v>
      </c>
      <c r="N480" s="175">
        <v>10</v>
      </c>
      <c r="O480" s="160"/>
      <c r="P480" s="161"/>
      <c r="Q480" s="497"/>
    </row>
    <row r="481" spans="1:17" ht="141.75">
      <c r="A481" s="177">
        <f>MAX(A$1:$A480)+1</f>
        <v>303</v>
      </c>
      <c r="B481" s="185">
        <f>MAX($B$1:B480)+1</f>
        <v>304</v>
      </c>
      <c r="C481" s="170"/>
      <c r="D481" s="163" t="s">
        <v>324</v>
      </c>
      <c r="E481" s="170" t="s">
        <v>2352</v>
      </c>
      <c r="F481" s="171" t="s">
        <v>2353</v>
      </c>
      <c r="G481" s="171" t="s">
        <v>3261</v>
      </c>
      <c r="H481" s="171"/>
      <c r="I481" s="172"/>
      <c r="J481" s="172" t="s">
        <v>327</v>
      </c>
      <c r="K481" s="172" t="s">
        <v>358</v>
      </c>
      <c r="L481" s="172" t="s">
        <v>333</v>
      </c>
      <c r="M481" s="174">
        <f t="shared" si="7"/>
        <v>10</v>
      </c>
      <c r="N481" s="175">
        <v>10</v>
      </c>
      <c r="O481" s="160"/>
      <c r="P481" s="161"/>
      <c r="Q481" s="497"/>
    </row>
    <row r="482" spans="1:17" s="143" customFormat="1">
      <c r="A482" s="180" t="s">
        <v>2790</v>
      </c>
      <c r="B482" s="190" t="s">
        <v>2814</v>
      </c>
      <c r="C482" s="597" t="s">
        <v>325</v>
      </c>
      <c r="D482" s="597"/>
      <c r="E482" s="597"/>
      <c r="F482" s="597"/>
      <c r="G482" s="191"/>
      <c r="H482" s="191"/>
      <c r="I482" s="184"/>
      <c r="J482" s="184"/>
      <c r="K482" s="184"/>
      <c r="L482" s="184"/>
      <c r="M482" s="140">
        <f>SUBTOTAL(9,M483:M488)</f>
        <v>230</v>
      </c>
      <c r="N482" s="140">
        <f>SUBTOTAL(9,N483:N488)</f>
        <v>0</v>
      </c>
      <c r="O482" s="141">
        <f>SUBTOTAL(9,O483:O488)</f>
        <v>165</v>
      </c>
      <c r="P482" s="142">
        <f>SUBTOTAL(9,P483:P488)</f>
        <v>36</v>
      </c>
      <c r="Q482" s="495">
        <f>SUBTOTAL(9,Q483:Q488)</f>
        <v>29</v>
      </c>
    </row>
    <row r="483" spans="1:17">
      <c r="A483" s="177"/>
      <c r="B483" s="178"/>
      <c r="C483" s="596" t="s">
        <v>60</v>
      </c>
      <c r="D483" s="596"/>
      <c r="E483" s="596"/>
      <c r="F483" s="596"/>
      <c r="G483" s="179"/>
      <c r="H483" s="179"/>
      <c r="I483" s="186"/>
      <c r="J483" s="186"/>
      <c r="K483" s="186"/>
      <c r="L483" s="186"/>
      <c r="M483" s="174"/>
      <c r="N483" s="175"/>
      <c r="O483" s="160"/>
      <c r="P483" s="161"/>
      <c r="Q483" s="497"/>
    </row>
    <row r="484" spans="1:17">
      <c r="A484" s="177"/>
      <c r="B484" s="178"/>
      <c r="C484" s="596" t="s">
        <v>72</v>
      </c>
      <c r="D484" s="596"/>
      <c r="E484" s="596"/>
      <c r="F484" s="596"/>
      <c r="G484" s="179"/>
      <c r="H484" s="179"/>
      <c r="I484" s="186"/>
      <c r="J484" s="186"/>
      <c r="K484" s="186"/>
      <c r="L484" s="186"/>
      <c r="M484" s="174"/>
      <c r="N484" s="175"/>
      <c r="O484" s="160"/>
      <c r="P484" s="161"/>
      <c r="Q484" s="497"/>
    </row>
    <row r="485" spans="1:17" s="187" customFormat="1" ht="189">
      <c r="A485" s="177">
        <f>MAX(A$1:$A484)+1</f>
        <v>304</v>
      </c>
      <c r="B485" s="185">
        <f>MAX($B$1:B484)+1</f>
        <v>305</v>
      </c>
      <c r="C485" s="179" t="s">
        <v>1644</v>
      </c>
      <c r="D485" s="163" t="s">
        <v>2354</v>
      </c>
      <c r="E485" s="170" t="s">
        <v>2355</v>
      </c>
      <c r="F485" s="171" t="s">
        <v>2356</v>
      </c>
      <c r="G485" s="171" t="s">
        <v>2904</v>
      </c>
      <c r="H485" s="171"/>
      <c r="I485" s="172" t="s">
        <v>327</v>
      </c>
      <c r="J485" s="172" t="s">
        <v>327</v>
      </c>
      <c r="K485" s="172" t="s">
        <v>1687</v>
      </c>
      <c r="L485" s="172" t="s">
        <v>329</v>
      </c>
      <c r="M485" s="174">
        <f>SUM(N485:Q485)</f>
        <v>172</v>
      </c>
      <c r="N485" s="175"/>
      <c r="O485" s="160">
        <v>123</v>
      </c>
      <c r="P485" s="161">
        <v>30</v>
      </c>
      <c r="Q485" s="497">
        <v>19</v>
      </c>
    </row>
    <row r="486" spans="1:17">
      <c r="A486" s="177"/>
      <c r="B486" s="178"/>
      <c r="C486" s="596" t="s">
        <v>1335</v>
      </c>
      <c r="D486" s="596"/>
      <c r="E486" s="596"/>
      <c r="F486" s="596"/>
      <c r="G486" s="179"/>
      <c r="H486" s="179"/>
      <c r="I486" s="172"/>
      <c r="J486" s="172"/>
      <c r="K486" s="172"/>
      <c r="L486" s="172"/>
      <c r="M486" s="174"/>
      <c r="N486" s="175"/>
      <c r="O486" s="160"/>
      <c r="P486" s="161"/>
      <c r="Q486" s="497"/>
    </row>
    <row r="487" spans="1:17">
      <c r="A487" s="177"/>
      <c r="B487" s="178"/>
      <c r="C487" s="596" t="s">
        <v>2357</v>
      </c>
      <c r="D487" s="596"/>
      <c r="E487" s="596"/>
      <c r="F487" s="596"/>
      <c r="G487" s="179"/>
      <c r="H487" s="179"/>
      <c r="I487" s="172"/>
      <c r="J487" s="172"/>
      <c r="K487" s="172"/>
      <c r="L487" s="172"/>
      <c r="M487" s="174"/>
      <c r="N487" s="175"/>
      <c r="O487" s="160"/>
      <c r="P487" s="161"/>
      <c r="Q487" s="497"/>
    </row>
    <row r="488" spans="1:17" ht="94.5">
      <c r="A488" s="177">
        <f>MAX(A$1:$A487)+1</f>
        <v>305</v>
      </c>
      <c r="B488" s="185">
        <f>MAX($B$1:B487)+1</f>
        <v>306</v>
      </c>
      <c r="C488" s="179"/>
      <c r="D488" s="163" t="s">
        <v>2358</v>
      </c>
      <c r="E488" s="170" t="s">
        <v>2359</v>
      </c>
      <c r="F488" s="170" t="s">
        <v>2360</v>
      </c>
      <c r="G488" s="171" t="s">
        <v>2905</v>
      </c>
      <c r="H488" s="170"/>
      <c r="I488" s="172" t="s">
        <v>327</v>
      </c>
      <c r="J488" s="172"/>
      <c r="K488" s="172" t="s">
        <v>1687</v>
      </c>
      <c r="L488" s="172" t="s">
        <v>329</v>
      </c>
      <c r="M488" s="174">
        <f>SUM(N488:Q488)</f>
        <v>58</v>
      </c>
      <c r="N488" s="175"/>
      <c r="O488" s="160">
        <v>42</v>
      </c>
      <c r="P488" s="161">
        <v>6</v>
      </c>
      <c r="Q488" s="497">
        <v>10</v>
      </c>
    </row>
    <row r="489" spans="1:17">
      <c r="A489" s="274"/>
      <c r="B489" s="178"/>
      <c r="C489" s="275"/>
      <c r="D489" s="276" t="s">
        <v>346</v>
      </c>
      <c r="E489" s="275"/>
      <c r="F489" s="275"/>
      <c r="G489" s="275"/>
      <c r="H489" s="275"/>
      <c r="I489" s="277"/>
      <c r="J489" s="277"/>
      <c r="K489" s="278"/>
      <c r="L489" s="277"/>
      <c r="M489" s="279">
        <f>SUBTOTAL(9,M6:M488)</f>
        <v>15693.799999999997</v>
      </c>
      <c r="N489" s="280">
        <f>SUBTOTAL(9,N6:N488)</f>
        <v>4417.8000000000011</v>
      </c>
      <c r="O489" s="281">
        <f>SUBTOTAL(9,O6:O488)</f>
        <v>7101</v>
      </c>
      <c r="P489" s="282">
        <f>SUBTOTAL(9,P6:P488)</f>
        <v>2276</v>
      </c>
      <c r="Q489" s="504">
        <f>SUBTOTAL(9,Q6:Q488)</f>
        <v>1899</v>
      </c>
    </row>
    <row r="490" spans="1:17">
      <c r="C490" s="285"/>
      <c r="D490" s="286"/>
      <c r="E490" s="285"/>
      <c r="F490" s="285"/>
      <c r="G490" s="285"/>
      <c r="I490" s="287"/>
      <c r="J490" s="287"/>
      <c r="K490" s="286"/>
      <c r="L490" s="287"/>
      <c r="M490" s="288"/>
      <c r="N490" s="289"/>
      <c r="O490" s="290"/>
      <c r="P490" s="291"/>
      <c r="Q490" s="505"/>
    </row>
    <row r="491" spans="1:17">
      <c r="C491" s="285"/>
      <c r="D491" s="286"/>
      <c r="E491" s="285"/>
      <c r="F491" s="285"/>
      <c r="G491" s="285"/>
      <c r="I491" s="287"/>
      <c r="J491" s="287"/>
      <c r="K491" s="286"/>
      <c r="L491" s="287"/>
      <c r="M491" s="292"/>
      <c r="N491" s="293"/>
      <c r="O491" s="294"/>
      <c r="P491" s="295"/>
      <c r="Q491" s="506"/>
    </row>
    <row r="497" spans="6:12">
      <c r="F497" s="299"/>
      <c r="H497" s="300"/>
    </row>
    <row r="498" spans="6:12">
      <c r="L498" s="304"/>
    </row>
    <row r="499" spans="6:12">
      <c r="L499" s="304"/>
    </row>
    <row r="500" spans="6:12">
      <c r="L500" s="304"/>
    </row>
    <row r="501" spans="6:12">
      <c r="L501" s="304"/>
    </row>
    <row r="502" spans="6:12">
      <c r="L502" s="304"/>
    </row>
    <row r="503" spans="6:12">
      <c r="L503" s="304"/>
    </row>
    <row r="504" spans="6:12">
      <c r="L504" s="304"/>
    </row>
    <row r="505" spans="6:12">
      <c r="L505" s="304"/>
    </row>
    <row r="506" spans="6:12">
      <c r="L506" s="304"/>
    </row>
    <row r="507" spans="6:12">
      <c r="L507" s="304"/>
    </row>
    <row r="508" spans="6:12">
      <c r="L508" s="304"/>
    </row>
    <row r="509" spans="6:12">
      <c r="L509" s="304"/>
    </row>
    <row r="510" spans="6:12">
      <c r="L510" s="304"/>
    </row>
  </sheetData>
  <autoFilter ref="A5:DQ491"/>
  <mergeCells count="199">
    <mergeCell ref="C484:F484"/>
    <mergeCell ref="C486:F486"/>
    <mergeCell ref="C487:F487"/>
    <mergeCell ref="C468:F468"/>
    <mergeCell ref="C469:F469"/>
    <mergeCell ref="C482:F482"/>
    <mergeCell ref="C483:F483"/>
    <mergeCell ref="C452:F452"/>
    <mergeCell ref="C453:F453"/>
    <mergeCell ref="C462:F462"/>
    <mergeCell ref="C466:F466"/>
    <mergeCell ref="C449:F449"/>
    <mergeCell ref="C450:F450"/>
    <mergeCell ref="C443:F443"/>
    <mergeCell ref="C446:F446"/>
    <mergeCell ref="C447:F447"/>
    <mergeCell ref="C442:F442"/>
    <mergeCell ref="C426:F426"/>
    <mergeCell ref="C430:F430"/>
    <mergeCell ref="C434:F434"/>
    <mergeCell ref="C437:F437"/>
    <mergeCell ref="C438:F438"/>
    <mergeCell ref="C412:F412"/>
    <mergeCell ref="C415:F415"/>
    <mergeCell ref="C418:F418"/>
    <mergeCell ref="C420:F420"/>
    <mergeCell ref="C421:F421"/>
    <mergeCell ref="C422:F422"/>
    <mergeCell ref="C401:F401"/>
    <mergeCell ref="C403:F403"/>
    <mergeCell ref="C406:F406"/>
    <mergeCell ref="C407:F407"/>
    <mergeCell ref="C408:F408"/>
    <mergeCell ref="C389:F389"/>
    <mergeCell ref="C390:F390"/>
    <mergeCell ref="C391:F391"/>
    <mergeCell ref="C392:F392"/>
    <mergeCell ref="C395:F395"/>
    <mergeCell ref="C399:F399"/>
    <mergeCell ref="C387:F387"/>
    <mergeCell ref="C383:F383"/>
    <mergeCell ref="C384:F384"/>
    <mergeCell ref="C372:F372"/>
    <mergeCell ref="C376:F376"/>
    <mergeCell ref="C379:F379"/>
    <mergeCell ref="C380:F380"/>
    <mergeCell ref="C381:F381"/>
    <mergeCell ref="C361:F361"/>
    <mergeCell ref="C364:F364"/>
    <mergeCell ref="C366:F366"/>
    <mergeCell ref="C367:F367"/>
    <mergeCell ref="C369:F369"/>
    <mergeCell ref="C349:F349"/>
    <mergeCell ref="C350:F350"/>
    <mergeCell ref="C355:F355"/>
    <mergeCell ref="C356:F356"/>
    <mergeCell ref="C357:F357"/>
    <mergeCell ref="C360:F360"/>
    <mergeCell ref="C334:F334"/>
    <mergeCell ref="C337:F337"/>
    <mergeCell ref="C339:F339"/>
    <mergeCell ref="C340:F340"/>
    <mergeCell ref="C341:F341"/>
    <mergeCell ref="C345:F345"/>
    <mergeCell ref="C319:F319"/>
    <mergeCell ref="C322:F322"/>
    <mergeCell ref="C324:F324"/>
    <mergeCell ref="C325:F325"/>
    <mergeCell ref="C328:F328"/>
    <mergeCell ref="C331:F331"/>
    <mergeCell ref="C305:F305"/>
    <mergeCell ref="C308:F308"/>
    <mergeCell ref="C310:F310"/>
    <mergeCell ref="C313:F313"/>
    <mergeCell ref="C314:F314"/>
    <mergeCell ref="C316:F316"/>
    <mergeCell ref="C297:F297"/>
    <mergeCell ref="C298:F298"/>
    <mergeCell ref="C300:F300"/>
    <mergeCell ref="C302:F302"/>
    <mergeCell ref="C303:F303"/>
    <mergeCell ref="C289:F289"/>
    <mergeCell ref="C293:F293"/>
    <mergeCell ref="C294:F294"/>
    <mergeCell ref="C296:F296"/>
    <mergeCell ref="C271:F271"/>
    <mergeCell ref="C277:D277"/>
    <mergeCell ref="C280:D280"/>
    <mergeCell ref="C283:F283"/>
    <mergeCell ref="C284:F284"/>
    <mergeCell ref="C286:F286"/>
    <mergeCell ref="C261:F261"/>
    <mergeCell ref="C263:F263"/>
    <mergeCell ref="C265:F265"/>
    <mergeCell ref="C267:F267"/>
    <mergeCell ref="C269:F269"/>
    <mergeCell ref="C270:F270"/>
    <mergeCell ref="C260:F260"/>
    <mergeCell ref="C238:F238"/>
    <mergeCell ref="C243:F243"/>
    <mergeCell ref="C244:F244"/>
    <mergeCell ref="C245:F245"/>
    <mergeCell ref="C250:F250"/>
    <mergeCell ref="C254:F254"/>
    <mergeCell ref="C236:F236"/>
    <mergeCell ref="C237:F237"/>
    <mergeCell ref="C226:F226"/>
    <mergeCell ref="C228:F228"/>
    <mergeCell ref="C229:F229"/>
    <mergeCell ref="C216:F216"/>
    <mergeCell ref="C217:F217"/>
    <mergeCell ref="C218:F218"/>
    <mergeCell ref="C219:F219"/>
    <mergeCell ref="C221:F221"/>
    <mergeCell ref="C224:F224"/>
    <mergeCell ref="C205:F205"/>
    <mergeCell ref="C206:F206"/>
    <mergeCell ref="C208:F208"/>
    <mergeCell ref="C209:F209"/>
    <mergeCell ref="C213:F213"/>
    <mergeCell ref="C111:F111"/>
    <mergeCell ref="C112:F112"/>
    <mergeCell ref="C169:F169"/>
    <mergeCell ref="F170:F203"/>
    <mergeCell ref="C204:F204"/>
    <mergeCell ref="C97:F97"/>
    <mergeCell ref="C100:F100"/>
    <mergeCell ref="C103:F103"/>
    <mergeCell ref="C106:F106"/>
    <mergeCell ref="C109:F109"/>
    <mergeCell ref="C82:F82"/>
    <mergeCell ref="C84:F84"/>
    <mergeCell ref="C86:F86"/>
    <mergeCell ref="C88:F88"/>
    <mergeCell ref="C91:F91"/>
    <mergeCell ref="C94:F94"/>
    <mergeCell ref="C79:F79"/>
    <mergeCell ref="C80:F80"/>
    <mergeCell ref="C75:F75"/>
    <mergeCell ref="C76:F76"/>
    <mergeCell ref="C78:F78"/>
    <mergeCell ref="C73:F73"/>
    <mergeCell ref="C74:F74"/>
    <mergeCell ref="C67:F67"/>
    <mergeCell ref="C68:F68"/>
    <mergeCell ref="C70:F70"/>
    <mergeCell ref="C72:F72"/>
    <mergeCell ref="C54:F54"/>
    <mergeCell ref="C56:F56"/>
    <mergeCell ref="C57:F57"/>
    <mergeCell ref="C59:F59"/>
    <mergeCell ref="C62:F62"/>
    <mergeCell ref="C65:F65"/>
    <mergeCell ref="C40:F40"/>
    <mergeCell ref="C43:F43"/>
    <mergeCell ref="C46:F46"/>
    <mergeCell ref="C47:F47"/>
    <mergeCell ref="C50:F50"/>
    <mergeCell ref="C52:F52"/>
    <mergeCell ref="C20:F20"/>
    <mergeCell ref="C35:F35"/>
    <mergeCell ref="C36:F36"/>
    <mergeCell ref="C37:F37"/>
    <mergeCell ref="C30:F30"/>
    <mergeCell ref="C34:F34"/>
    <mergeCell ref="C23:F23"/>
    <mergeCell ref="C24:F24"/>
    <mergeCell ref="C25:F25"/>
    <mergeCell ref="C27:F27"/>
    <mergeCell ref="C13:F13"/>
    <mergeCell ref="C14:F14"/>
    <mergeCell ref="C15:F15"/>
    <mergeCell ref="A17:A19"/>
    <mergeCell ref="B17:B19"/>
    <mergeCell ref="C17:C19"/>
    <mergeCell ref="D17:D19"/>
    <mergeCell ref="A10:A12"/>
    <mergeCell ref="B10:B12"/>
    <mergeCell ref="C10:C12"/>
    <mergeCell ref="D10:D12"/>
    <mergeCell ref="E10:E12"/>
    <mergeCell ref="C7:F7"/>
    <mergeCell ref="O3:O4"/>
    <mergeCell ref="P3:P4"/>
    <mergeCell ref="Q3:Q4"/>
    <mergeCell ref="G3:G4"/>
    <mergeCell ref="I3:K3"/>
    <mergeCell ref="L3:L4"/>
    <mergeCell ref="M3:M4"/>
    <mergeCell ref="N3:N4"/>
    <mergeCell ref="A1:Q1"/>
    <mergeCell ref="A3:A4"/>
    <mergeCell ref="B3:B4"/>
    <mergeCell ref="C3:C4"/>
    <mergeCell ref="D3:D4"/>
    <mergeCell ref="E3:E4"/>
    <mergeCell ref="F3:F4"/>
    <mergeCell ref="B2:Q2"/>
    <mergeCell ref="C6:F6"/>
  </mergeCells>
  <pageMargins left="0.55118110236220474" right="0.27559055118110237" top="0.46" bottom="0.46" header="0.31496062992125984" footer="0.24"/>
  <pageSetup paperSize="9" scale="86" fitToHeight="0" orientation="landscape" blackAndWhite="1" r:id="rId1"/>
  <headerFooter>
    <oddFooter>&amp;C&amp;P/&amp;N</oddFooter>
  </headerFooter>
  <rowBreaks count="11" manualBreakCount="11">
    <brk id="9" min="1" max="16" man="1"/>
    <brk id="37" min="1" max="23" man="1"/>
    <brk id="41" min="1" max="23" man="1"/>
    <brk id="211" min="1" max="23" man="1"/>
    <brk id="230" min="1" max="23" man="1"/>
    <brk id="245" min="1" max="23" man="1"/>
    <brk id="368" min="1" max="23" man="1"/>
    <brk id="373" min="1" max="23" man="1"/>
    <brk id="466" min="1" max="23" man="1"/>
    <brk id="470" min="1" max="23" man="1"/>
    <brk id="472" min="1" max="2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10"/>
  <sheetViews>
    <sheetView view="pageBreakPreview" zoomScaleNormal="100" zoomScaleSheetLayoutView="100" workbookViewId="0">
      <pane xSplit="13" ySplit="5" topLeftCell="N16" activePane="bottomRight" state="frozen"/>
      <selection pane="topRight" activeCell="N1" sqref="N1"/>
      <selection pane="bottomLeft" activeCell="A6" sqref="A6"/>
      <selection pane="bottomRight" activeCell="E19" sqref="E19"/>
    </sheetView>
  </sheetViews>
  <sheetFormatPr defaultColWidth="9.140625" defaultRowHeight="15.75"/>
  <cols>
    <col min="1" max="1" width="5.42578125" style="287" customWidth="1"/>
    <col min="2" max="2" width="4.7109375" style="470" customWidth="1"/>
    <col min="3" max="3" width="45.42578125" style="286" hidden="1" customWidth="1"/>
    <col min="4" max="4" width="44" style="470" hidden="1" customWidth="1"/>
    <col min="5" max="5" width="45.140625" style="470" customWidth="1"/>
    <col min="6" max="6" width="9.140625" style="470" customWidth="1"/>
    <col min="7" max="7" width="11" style="470" customWidth="1"/>
    <col min="8" max="8" width="9.140625" style="470" customWidth="1"/>
    <col min="9" max="9" width="13.42578125" style="471" bestFit="1" customWidth="1"/>
    <col min="10" max="10" width="11.7109375" style="286" customWidth="1"/>
    <col min="11" max="11" width="8.140625" style="479" customWidth="1"/>
    <col min="12" max="12" width="9.7109375" style="472" customWidth="1"/>
    <col min="13" max="13" width="8.7109375" style="473" customWidth="1"/>
    <col min="14" max="16384" width="9.140625" style="287"/>
  </cols>
  <sheetData>
    <row r="1" spans="1:13" ht="23.25" customHeight="1">
      <c r="A1" s="606" t="s">
        <v>2364</v>
      </c>
      <c r="B1" s="606"/>
      <c r="C1" s="606"/>
      <c r="D1" s="606"/>
      <c r="E1" s="606"/>
      <c r="F1" s="606"/>
      <c r="G1" s="606"/>
      <c r="H1" s="606"/>
      <c r="I1" s="606"/>
      <c r="J1" s="606"/>
      <c r="K1" s="606"/>
      <c r="L1" s="606"/>
      <c r="M1" s="606"/>
    </row>
    <row r="2" spans="1:13" ht="15.75" customHeight="1">
      <c r="B2" s="607" t="s">
        <v>3576</v>
      </c>
      <c r="C2" s="607"/>
      <c r="D2" s="607"/>
      <c r="E2" s="607"/>
      <c r="F2" s="607"/>
      <c r="G2" s="607"/>
      <c r="H2" s="607"/>
      <c r="I2" s="607"/>
      <c r="J2" s="607"/>
      <c r="K2" s="607"/>
      <c r="L2" s="607"/>
      <c r="M2" s="607"/>
    </row>
    <row r="3" spans="1:13" s="129" customFormat="1" ht="15.75" customHeight="1">
      <c r="A3" s="540" t="s">
        <v>1</v>
      </c>
      <c r="B3" s="540" t="s">
        <v>1</v>
      </c>
      <c r="C3" s="540" t="s">
        <v>26</v>
      </c>
      <c r="D3" s="540" t="s">
        <v>2369</v>
      </c>
      <c r="E3" s="578" t="s">
        <v>3577</v>
      </c>
      <c r="F3" s="540" t="s">
        <v>29</v>
      </c>
      <c r="G3" s="540"/>
      <c r="H3" s="540" t="s">
        <v>2</v>
      </c>
      <c r="I3" s="540" t="s">
        <v>442</v>
      </c>
      <c r="J3" s="540" t="s">
        <v>25</v>
      </c>
      <c r="K3" s="608" t="s">
        <v>22</v>
      </c>
      <c r="L3" s="576" t="s">
        <v>23</v>
      </c>
      <c r="M3" s="577" t="s">
        <v>24</v>
      </c>
    </row>
    <row r="4" spans="1:13" s="129" customFormat="1" ht="30" customHeight="1">
      <c r="A4" s="540"/>
      <c r="B4" s="540"/>
      <c r="C4" s="540"/>
      <c r="D4" s="540"/>
      <c r="E4" s="579"/>
      <c r="F4" s="132" t="s">
        <v>31</v>
      </c>
      <c r="G4" s="132" t="s">
        <v>30</v>
      </c>
      <c r="H4" s="540"/>
      <c r="I4" s="540"/>
      <c r="J4" s="540"/>
      <c r="K4" s="608"/>
      <c r="L4" s="576"/>
      <c r="M4" s="577"/>
    </row>
    <row r="5" spans="1:13" s="129" customFormat="1" ht="14.25" customHeight="1">
      <c r="A5" s="132"/>
      <c r="B5" s="132"/>
      <c r="C5" s="132"/>
      <c r="D5" s="132"/>
      <c r="E5" s="131"/>
      <c r="F5" s="132"/>
      <c r="G5" s="132"/>
      <c r="H5" s="132"/>
      <c r="I5" s="132"/>
      <c r="J5" s="132"/>
      <c r="K5" s="474"/>
      <c r="L5" s="488"/>
      <c r="M5" s="492"/>
    </row>
    <row r="6" spans="1:13" s="403" customFormat="1">
      <c r="A6" s="398"/>
      <c r="B6" s="399"/>
      <c r="C6" s="132" t="s">
        <v>37</v>
      </c>
      <c r="D6" s="399"/>
      <c r="E6" s="399"/>
      <c r="F6" s="399"/>
      <c r="G6" s="399"/>
      <c r="H6" s="400"/>
      <c r="I6" s="401">
        <f t="shared" ref="I6" si="0">SUM(J6:M6)</f>
        <v>0</v>
      </c>
      <c r="J6" s="402">
        <v>0</v>
      </c>
      <c r="K6" s="475"/>
      <c r="L6" s="408"/>
      <c r="M6" s="409"/>
    </row>
    <row r="7" spans="1:13" ht="94.5">
      <c r="A7" s="404">
        <v>1</v>
      </c>
      <c r="B7" s="144"/>
      <c r="C7" s="405" t="s">
        <v>38</v>
      </c>
      <c r="D7" s="406" t="s">
        <v>1271</v>
      </c>
      <c r="E7" s="153" t="s">
        <v>2370</v>
      </c>
      <c r="F7" s="144"/>
      <c r="G7" s="144" t="s">
        <v>327</v>
      </c>
      <c r="H7" s="400" t="s">
        <v>328</v>
      </c>
      <c r="I7" s="407">
        <f t="shared" ref="I7:I70" si="1">SUM(J7:M7)</f>
        <v>94</v>
      </c>
      <c r="J7" s="278">
        <v>70</v>
      </c>
      <c r="K7" s="475">
        <v>12</v>
      </c>
      <c r="L7" s="408"/>
      <c r="M7" s="409">
        <v>12</v>
      </c>
    </row>
    <row r="8" spans="1:13" ht="110.25">
      <c r="A8" s="404">
        <f>+A7+1</f>
        <v>2</v>
      </c>
      <c r="B8" s="144"/>
      <c r="C8" s="153" t="s">
        <v>39</v>
      </c>
      <c r="D8" s="406" t="s">
        <v>1272</v>
      </c>
      <c r="E8" s="410" t="s">
        <v>2371</v>
      </c>
      <c r="F8" s="144"/>
      <c r="G8" s="144"/>
      <c r="H8" s="400" t="s">
        <v>328</v>
      </c>
      <c r="I8" s="407">
        <f t="shared" si="1"/>
        <v>14</v>
      </c>
      <c r="J8" s="278">
        <v>14</v>
      </c>
      <c r="K8" s="475"/>
      <c r="L8" s="408"/>
      <c r="M8" s="409"/>
    </row>
    <row r="9" spans="1:13" ht="141.75">
      <c r="A9" s="404">
        <f t="shared" ref="A9:A20" si="2">+A8+1</f>
        <v>3</v>
      </c>
      <c r="B9" s="144"/>
      <c r="C9" s="153" t="s">
        <v>40</v>
      </c>
      <c r="D9" s="406" t="s">
        <v>1273</v>
      </c>
      <c r="E9" s="153" t="s">
        <v>2372</v>
      </c>
      <c r="F9" s="144"/>
      <c r="G9" s="144"/>
      <c r="H9" s="400" t="s">
        <v>328</v>
      </c>
      <c r="I9" s="407">
        <f t="shared" si="1"/>
        <v>14</v>
      </c>
      <c r="J9" s="278">
        <v>14</v>
      </c>
      <c r="K9" s="475"/>
      <c r="L9" s="408"/>
      <c r="M9" s="409"/>
    </row>
    <row r="10" spans="1:13" ht="78.75">
      <c r="A10" s="404">
        <f t="shared" si="2"/>
        <v>4</v>
      </c>
      <c r="B10" s="144"/>
      <c r="C10" s="405" t="s">
        <v>41</v>
      </c>
      <c r="D10" s="406" t="s">
        <v>1274</v>
      </c>
      <c r="E10" s="410" t="s">
        <v>2373</v>
      </c>
      <c r="F10" s="144" t="s">
        <v>327</v>
      </c>
      <c r="G10" s="144" t="s">
        <v>327</v>
      </c>
      <c r="H10" s="400" t="s">
        <v>328</v>
      </c>
      <c r="I10" s="407">
        <f t="shared" si="1"/>
        <v>641</v>
      </c>
      <c r="J10" s="278">
        <v>575</v>
      </c>
      <c r="K10" s="475">
        <v>50</v>
      </c>
      <c r="L10" s="408"/>
      <c r="M10" s="409">
        <v>16</v>
      </c>
    </row>
    <row r="11" spans="1:13" ht="94.5">
      <c r="A11" s="404">
        <f t="shared" si="2"/>
        <v>5</v>
      </c>
      <c r="B11" s="144"/>
      <c r="C11" s="405" t="s">
        <v>42</v>
      </c>
      <c r="D11" s="406" t="s">
        <v>1275</v>
      </c>
      <c r="E11" s="410" t="s">
        <v>2374</v>
      </c>
      <c r="F11" s="144" t="s">
        <v>327</v>
      </c>
      <c r="G11" s="144"/>
      <c r="H11" s="400" t="s">
        <v>328</v>
      </c>
      <c r="I11" s="407">
        <f t="shared" si="1"/>
        <v>110</v>
      </c>
      <c r="J11" s="278">
        <v>100</v>
      </c>
      <c r="K11" s="475"/>
      <c r="L11" s="408"/>
      <c r="M11" s="409">
        <v>10</v>
      </c>
    </row>
    <row r="12" spans="1:13" ht="173.25">
      <c r="A12" s="404">
        <f t="shared" si="2"/>
        <v>6</v>
      </c>
      <c r="B12" s="144"/>
      <c r="C12" s="405" t="s">
        <v>43</v>
      </c>
      <c r="D12" s="406" t="s">
        <v>1276</v>
      </c>
      <c r="E12" s="153" t="s">
        <v>2375</v>
      </c>
      <c r="F12" s="144" t="s">
        <v>327</v>
      </c>
      <c r="G12" s="144"/>
      <c r="H12" s="400" t="s">
        <v>328</v>
      </c>
      <c r="I12" s="407">
        <f t="shared" si="1"/>
        <v>16</v>
      </c>
      <c r="J12" s="278">
        <v>11</v>
      </c>
      <c r="K12" s="475">
        <v>2</v>
      </c>
      <c r="L12" s="408"/>
      <c r="M12" s="409">
        <v>3</v>
      </c>
    </row>
    <row r="13" spans="1:13" ht="110.25">
      <c r="A13" s="404">
        <f t="shared" si="2"/>
        <v>7</v>
      </c>
      <c r="B13" s="144"/>
      <c r="C13" s="405" t="s">
        <v>44</v>
      </c>
      <c r="D13" s="406" t="s">
        <v>1277</v>
      </c>
      <c r="E13" s="410" t="s">
        <v>2376</v>
      </c>
      <c r="F13" s="144" t="s">
        <v>327</v>
      </c>
      <c r="G13" s="144"/>
      <c r="H13" s="400" t="s">
        <v>328</v>
      </c>
      <c r="I13" s="407">
        <f t="shared" si="1"/>
        <v>4</v>
      </c>
      <c r="J13" s="163">
        <v>4</v>
      </c>
      <c r="K13" s="475"/>
      <c r="L13" s="408"/>
      <c r="M13" s="409"/>
    </row>
    <row r="14" spans="1:13" ht="110.25">
      <c r="A14" s="404">
        <f t="shared" si="2"/>
        <v>8</v>
      </c>
      <c r="B14" s="144"/>
      <c r="C14" s="153" t="s">
        <v>45</v>
      </c>
      <c r="D14" s="406" t="s">
        <v>1072</v>
      </c>
      <c r="E14" s="153" t="s">
        <v>2377</v>
      </c>
      <c r="F14" s="144"/>
      <c r="G14" s="144"/>
      <c r="H14" s="400" t="s">
        <v>328</v>
      </c>
      <c r="I14" s="407">
        <f t="shared" si="1"/>
        <v>12</v>
      </c>
      <c r="J14" s="405">
        <v>11</v>
      </c>
      <c r="K14" s="475">
        <v>1</v>
      </c>
      <c r="L14" s="408"/>
      <c r="M14" s="409"/>
    </row>
    <row r="15" spans="1:13" ht="409.5">
      <c r="A15" s="404">
        <f t="shared" si="2"/>
        <v>9</v>
      </c>
      <c r="B15" s="144"/>
      <c r="C15" s="153" t="s">
        <v>46</v>
      </c>
      <c r="D15" s="406" t="s">
        <v>1278</v>
      </c>
      <c r="E15" s="153" t="s">
        <v>2378</v>
      </c>
      <c r="F15" s="144"/>
      <c r="G15" s="144"/>
      <c r="H15" s="400" t="s">
        <v>329</v>
      </c>
      <c r="I15" s="407">
        <f t="shared" si="1"/>
        <v>11</v>
      </c>
      <c r="J15" s="278">
        <v>10</v>
      </c>
      <c r="K15" s="475">
        <v>1</v>
      </c>
      <c r="L15" s="408"/>
      <c r="M15" s="409"/>
    </row>
    <row r="16" spans="1:13" ht="409.5">
      <c r="A16" s="404">
        <f t="shared" si="2"/>
        <v>10</v>
      </c>
      <c r="B16" s="144"/>
      <c r="C16" s="153" t="s">
        <v>47</v>
      </c>
      <c r="D16" s="406" t="s">
        <v>1279</v>
      </c>
      <c r="E16" s="155" t="s">
        <v>2806</v>
      </c>
      <c r="F16" s="144" t="s">
        <v>327</v>
      </c>
      <c r="G16" s="144"/>
      <c r="H16" s="400" t="s">
        <v>329</v>
      </c>
      <c r="I16" s="407">
        <f t="shared" si="1"/>
        <v>5</v>
      </c>
      <c r="J16" s="278">
        <v>4</v>
      </c>
      <c r="K16" s="475">
        <v>1</v>
      </c>
      <c r="L16" s="408"/>
      <c r="M16" s="409"/>
    </row>
    <row r="17" spans="1:13" ht="220.5">
      <c r="A17" s="404">
        <f t="shared" si="2"/>
        <v>11</v>
      </c>
      <c r="B17" s="144"/>
      <c r="C17" s="153" t="s">
        <v>2791</v>
      </c>
      <c r="D17" s="406" t="s">
        <v>1279</v>
      </c>
      <c r="E17" s="155" t="s">
        <v>2800</v>
      </c>
      <c r="F17" s="144"/>
      <c r="G17" s="144"/>
      <c r="H17" s="400" t="s">
        <v>329</v>
      </c>
      <c r="I17" s="407">
        <f t="shared" si="1"/>
        <v>16</v>
      </c>
      <c r="J17" s="278">
        <v>14</v>
      </c>
      <c r="K17" s="475"/>
      <c r="L17" s="408"/>
      <c r="M17" s="409">
        <v>2</v>
      </c>
    </row>
    <row r="18" spans="1:13" ht="220.5">
      <c r="A18" s="404">
        <f t="shared" si="2"/>
        <v>12</v>
      </c>
      <c r="B18" s="144"/>
      <c r="C18" s="153" t="s">
        <v>3619</v>
      </c>
      <c r="D18" s="406" t="s">
        <v>2820</v>
      </c>
      <c r="E18" s="155" t="s">
        <v>2797</v>
      </c>
      <c r="F18" s="144" t="s">
        <v>327</v>
      </c>
      <c r="G18" s="144"/>
      <c r="H18" s="400" t="s">
        <v>329</v>
      </c>
      <c r="I18" s="407">
        <f t="shared" si="1"/>
        <v>26</v>
      </c>
      <c r="J18" s="278">
        <v>23</v>
      </c>
      <c r="K18" s="475">
        <v>1</v>
      </c>
      <c r="L18" s="408"/>
      <c r="M18" s="409">
        <v>2</v>
      </c>
    </row>
    <row r="19" spans="1:13" ht="220.5">
      <c r="A19" s="404">
        <f t="shared" si="2"/>
        <v>13</v>
      </c>
      <c r="B19" s="144"/>
      <c r="C19" s="153" t="s">
        <v>2792</v>
      </c>
      <c r="D19" s="406" t="s">
        <v>2805</v>
      </c>
      <c r="E19" s="155" t="s">
        <v>2798</v>
      </c>
      <c r="F19" s="144"/>
      <c r="G19" s="144"/>
      <c r="H19" s="400"/>
      <c r="I19" s="407">
        <f t="shared" si="1"/>
        <v>14</v>
      </c>
      <c r="J19" s="278">
        <v>14</v>
      </c>
      <c r="K19" s="475"/>
      <c r="L19" s="408"/>
      <c r="M19" s="409"/>
    </row>
    <row r="20" spans="1:13" ht="204.75">
      <c r="A20" s="404">
        <f t="shared" si="2"/>
        <v>14</v>
      </c>
      <c r="B20" s="144"/>
      <c r="C20" s="405" t="s">
        <v>49</v>
      </c>
      <c r="D20" s="411" t="s">
        <v>1283</v>
      </c>
      <c r="E20" s="155" t="s">
        <v>2379</v>
      </c>
      <c r="F20" s="144" t="s">
        <v>327</v>
      </c>
      <c r="G20" s="144" t="s">
        <v>327</v>
      </c>
      <c r="H20" s="400" t="s">
        <v>328</v>
      </c>
      <c r="I20" s="407">
        <f t="shared" si="1"/>
        <v>1</v>
      </c>
      <c r="J20" s="278"/>
      <c r="K20" s="475"/>
      <c r="L20" s="408"/>
      <c r="M20" s="409">
        <v>1</v>
      </c>
    </row>
    <row r="21" spans="1:13" ht="126">
      <c r="A21" s="404">
        <f t="shared" ref="A21:A89" si="3">+A20+1</f>
        <v>15</v>
      </c>
      <c r="B21" s="144"/>
      <c r="C21" s="405" t="s">
        <v>50</v>
      </c>
      <c r="D21" s="406" t="s">
        <v>1280</v>
      </c>
      <c r="E21" s="155" t="s">
        <v>2380</v>
      </c>
      <c r="F21" s="144" t="s">
        <v>327</v>
      </c>
      <c r="G21" s="144"/>
      <c r="H21" s="400" t="s">
        <v>328</v>
      </c>
      <c r="I21" s="407">
        <f t="shared" si="1"/>
        <v>18</v>
      </c>
      <c r="J21" s="164">
        <v>16</v>
      </c>
      <c r="K21" s="475">
        <v>2</v>
      </c>
      <c r="L21" s="408"/>
      <c r="M21" s="409"/>
    </row>
    <row r="22" spans="1:13" ht="173.25">
      <c r="A22" s="404">
        <f t="shared" si="3"/>
        <v>16</v>
      </c>
      <c r="B22" s="144"/>
      <c r="C22" s="153" t="s">
        <v>2819</v>
      </c>
      <c r="D22" s="406" t="s">
        <v>2822</v>
      </c>
      <c r="E22" s="155" t="s">
        <v>3620</v>
      </c>
      <c r="F22" s="144"/>
      <c r="G22" s="144"/>
      <c r="H22" s="400" t="s">
        <v>328</v>
      </c>
      <c r="I22" s="407">
        <f t="shared" si="1"/>
        <v>4</v>
      </c>
      <c r="J22" s="278">
        <v>4</v>
      </c>
      <c r="K22" s="475"/>
      <c r="L22" s="408"/>
      <c r="M22" s="409"/>
    </row>
    <row r="23" spans="1:13" ht="173.25">
      <c r="A23" s="404">
        <f t="shared" si="3"/>
        <v>17</v>
      </c>
      <c r="B23" s="144"/>
      <c r="C23" s="153" t="s">
        <v>2796</v>
      </c>
      <c r="D23" s="406" t="s">
        <v>2821</v>
      </c>
      <c r="E23" s="155" t="s">
        <v>3621</v>
      </c>
      <c r="F23" s="144"/>
      <c r="G23" s="144"/>
      <c r="H23" s="400"/>
      <c r="I23" s="407">
        <f t="shared" si="1"/>
        <v>4</v>
      </c>
      <c r="J23" s="278">
        <v>4</v>
      </c>
      <c r="K23" s="475"/>
      <c r="L23" s="408"/>
      <c r="M23" s="409"/>
    </row>
    <row r="24" spans="1:13" ht="78.75">
      <c r="A24" s="404">
        <f>+A23+1</f>
        <v>18</v>
      </c>
      <c r="B24" s="144"/>
      <c r="C24" s="405" t="s">
        <v>51</v>
      </c>
      <c r="D24" s="406" t="s">
        <v>1281</v>
      </c>
      <c r="E24" s="153" t="s">
        <v>2381</v>
      </c>
      <c r="F24" s="144" t="s">
        <v>327</v>
      </c>
      <c r="G24" s="144" t="s">
        <v>327</v>
      </c>
      <c r="H24" s="400" t="s">
        <v>328</v>
      </c>
      <c r="I24" s="407">
        <f t="shared" si="1"/>
        <v>5</v>
      </c>
      <c r="J24" s="278">
        <v>4</v>
      </c>
      <c r="K24" s="475"/>
      <c r="L24" s="408"/>
      <c r="M24" s="409">
        <v>1</v>
      </c>
    </row>
    <row r="25" spans="1:13" ht="78.75">
      <c r="A25" s="404">
        <f t="shared" si="3"/>
        <v>19</v>
      </c>
      <c r="B25" s="144"/>
      <c r="C25" s="405" t="s">
        <v>52</v>
      </c>
      <c r="D25" s="406" t="s">
        <v>1072</v>
      </c>
      <c r="E25" s="153" t="s">
        <v>2382</v>
      </c>
      <c r="F25" s="144"/>
      <c r="G25" s="144" t="s">
        <v>327</v>
      </c>
      <c r="H25" s="400" t="s">
        <v>330</v>
      </c>
      <c r="I25" s="407">
        <f t="shared" si="1"/>
        <v>4</v>
      </c>
      <c r="J25" s="278">
        <v>3</v>
      </c>
      <c r="K25" s="475"/>
      <c r="L25" s="408"/>
      <c r="M25" s="409">
        <v>1</v>
      </c>
    </row>
    <row r="26" spans="1:13" s="403" customFormat="1">
      <c r="A26" s="412"/>
      <c r="B26" s="399"/>
      <c r="C26" s="132" t="s">
        <v>53</v>
      </c>
      <c r="D26" s="399"/>
      <c r="E26" s="399"/>
      <c r="F26" s="399"/>
      <c r="G26" s="399"/>
      <c r="H26" s="400"/>
      <c r="I26" s="407">
        <f t="shared" si="1"/>
        <v>0</v>
      </c>
      <c r="J26" s="402">
        <v>0</v>
      </c>
      <c r="K26" s="475"/>
      <c r="L26" s="408"/>
      <c r="M26" s="409"/>
    </row>
    <row r="27" spans="1:13" s="413" customFormat="1">
      <c r="A27" s="274"/>
      <c r="B27" s="276" t="s">
        <v>443</v>
      </c>
      <c r="C27" s="407" t="s">
        <v>54</v>
      </c>
      <c r="D27" s="276"/>
      <c r="E27" s="276"/>
      <c r="F27" s="276"/>
      <c r="G27" s="276"/>
      <c r="H27" s="276"/>
      <c r="I27" s="407">
        <f t="shared" si="1"/>
        <v>0</v>
      </c>
      <c r="J27" s="278">
        <v>0</v>
      </c>
      <c r="K27" s="475"/>
      <c r="L27" s="408"/>
      <c r="M27" s="409"/>
    </row>
    <row r="28" spans="1:13" s="413" customFormat="1">
      <c r="A28" s="274"/>
      <c r="B28" s="276"/>
      <c r="C28" s="407" t="s">
        <v>55</v>
      </c>
      <c r="D28" s="276"/>
      <c r="E28" s="276"/>
      <c r="F28" s="276"/>
      <c r="G28" s="276"/>
      <c r="H28" s="276"/>
      <c r="I28" s="407">
        <f t="shared" si="1"/>
        <v>0</v>
      </c>
      <c r="J28" s="278"/>
      <c r="K28" s="475"/>
      <c r="L28" s="408"/>
      <c r="M28" s="409"/>
    </row>
    <row r="29" spans="1:13" ht="126">
      <c r="A29" s="274">
        <f>+A25+1</f>
        <v>20</v>
      </c>
      <c r="B29" s="400"/>
      <c r="C29" s="153" t="s">
        <v>622</v>
      </c>
      <c r="D29" s="414" t="s">
        <v>796</v>
      </c>
      <c r="E29" s="410" t="s">
        <v>2383</v>
      </c>
      <c r="F29" s="400" t="s">
        <v>327</v>
      </c>
      <c r="G29" s="400"/>
      <c r="H29" s="400" t="s">
        <v>331</v>
      </c>
      <c r="I29" s="407">
        <f t="shared" si="1"/>
        <v>16</v>
      </c>
      <c r="J29" s="278">
        <v>14</v>
      </c>
      <c r="K29" s="475">
        <v>1</v>
      </c>
      <c r="L29" s="408"/>
      <c r="M29" s="409">
        <v>1</v>
      </c>
    </row>
    <row r="30" spans="1:13" ht="110.25">
      <c r="A30" s="274">
        <f t="shared" si="3"/>
        <v>21</v>
      </c>
      <c r="B30" s="400"/>
      <c r="C30" s="153" t="s">
        <v>623</v>
      </c>
      <c r="D30" s="414" t="s">
        <v>797</v>
      </c>
      <c r="E30" s="410" t="s">
        <v>2384</v>
      </c>
      <c r="F30" s="400" t="s">
        <v>327</v>
      </c>
      <c r="G30" s="400"/>
      <c r="H30" s="400" t="s">
        <v>331</v>
      </c>
      <c r="I30" s="407">
        <f t="shared" si="1"/>
        <v>16</v>
      </c>
      <c r="J30" s="278">
        <v>14</v>
      </c>
      <c r="K30" s="475">
        <v>1</v>
      </c>
      <c r="L30" s="408"/>
      <c r="M30" s="409">
        <v>1</v>
      </c>
    </row>
    <row r="31" spans="1:13" ht="31.5">
      <c r="A31" s="274"/>
      <c r="B31" s="400"/>
      <c r="C31" s="415" t="s">
        <v>683</v>
      </c>
      <c r="D31" s="400"/>
      <c r="E31" s="400"/>
      <c r="F31" s="400"/>
      <c r="G31" s="400"/>
      <c r="H31" s="400"/>
      <c r="I31" s="407">
        <f t="shared" si="1"/>
        <v>0</v>
      </c>
      <c r="J31" s="278"/>
      <c r="K31" s="475"/>
      <c r="L31" s="408"/>
      <c r="M31" s="409"/>
    </row>
    <row r="32" spans="1:13" ht="362.25">
      <c r="A32" s="274">
        <f>+A30+1</f>
        <v>22</v>
      </c>
      <c r="B32" s="400"/>
      <c r="C32" s="163" t="s">
        <v>684</v>
      </c>
      <c r="D32" s="414" t="s">
        <v>798</v>
      </c>
      <c r="E32" s="410" t="s">
        <v>2385</v>
      </c>
      <c r="F32" s="400" t="s">
        <v>327</v>
      </c>
      <c r="G32" s="400" t="s">
        <v>327</v>
      </c>
      <c r="H32" s="400" t="s">
        <v>329</v>
      </c>
      <c r="I32" s="407">
        <f t="shared" si="1"/>
        <v>12</v>
      </c>
      <c r="J32" s="278">
        <v>11</v>
      </c>
      <c r="K32" s="475"/>
      <c r="L32" s="408">
        <v>1</v>
      </c>
      <c r="M32" s="409"/>
    </row>
    <row r="33" spans="1:13">
      <c r="A33" s="274"/>
      <c r="B33" s="400"/>
      <c r="C33" s="175" t="s">
        <v>685</v>
      </c>
      <c r="D33" s="400"/>
      <c r="E33" s="400"/>
      <c r="F33" s="400"/>
      <c r="G33" s="400"/>
      <c r="H33" s="400"/>
      <c r="I33" s="407">
        <f t="shared" si="1"/>
        <v>0</v>
      </c>
      <c r="J33" s="278"/>
      <c r="K33" s="475"/>
      <c r="L33" s="408"/>
      <c r="M33" s="409"/>
    </row>
    <row r="34" spans="1:13" ht="141.75">
      <c r="A34" s="274">
        <f>+A32+1</f>
        <v>23</v>
      </c>
      <c r="B34" s="400"/>
      <c r="C34" s="163" t="s">
        <v>686</v>
      </c>
      <c r="D34" s="163" t="s">
        <v>716</v>
      </c>
      <c r="E34" s="410" t="s">
        <v>2386</v>
      </c>
      <c r="F34" s="400" t="s">
        <v>327</v>
      </c>
      <c r="G34" s="400" t="s">
        <v>327</v>
      </c>
      <c r="H34" s="400" t="s">
        <v>329</v>
      </c>
      <c r="I34" s="407">
        <f t="shared" si="1"/>
        <v>1</v>
      </c>
      <c r="J34" s="278"/>
      <c r="K34" s="475"/>
      <c r="L34" s="408">
        <v>1</v>
      </c>
      <c r="M34" s="409"/>
    </row>
    <row r="35" spans="1:13" ht="204.75">
      <c r="A35" s="274">
        <f>+A34+1</f>
        <v>24</v>
      </c>
      <c r="B35" s="400"/>
      <c r="C35" s="163" t="s">
        <v>687</v>
      </c>
      <c r="D35" s="163" t="s">
        <v>717</v>
      </c>
      <c r="E35" s="410" t="s">
        <v>2387</v>
      </c>
      <c r="F35" s="400" t="s">
        <v>327</v>
      </c>
      <c r="G35" s="400" t="s">
        <v>327</v>
      </c>
      <c r="H35" s="400" t="s">
        <v>329</v>
      </c>
      <c r="I35" s="407">
        <f t="shared" si="1"/>
        <v>1</v>
      </c>
      <c r="J35" s="278"/>
      <c r="K35" s="475"/>
      <c r="L35" s="408">
        <v>1</v>
      </c>
      <c r="M35" s="409"/>
    </row>
    <row r="36" spans="1:13" ht="157.5">
      <c r="A36" s="274">
        <f>+A35+1</f>
        <v>25</v>
      </c>
      <c r="B36" s="400"/>
      <c r="C36" s="163" t="s">
        <v>688</v>
      </c>
      <c r="D36" s="163" t="s">
        <v>718</v>
      </c>
      <c r="E36" s="410" t="s">
        <v>2388</v>
      </c>
      <c r="F36" s="400" t="s">
        <v>327</v>
      </c>
      <c r="G36" s="400" t="s">
        <v>327</v>
      </c>
      <c r="H36" s="400" t="s">
        <v>329</v>
      </c>
      <c r="I36" s="407">
        <f t="shared" si="1"/>
        <v>1</v>
      </c>
      <c r="J36" s="278"/>
      <c r="K36" s="475"/>
      <c r="L36" s="408">
        <v>1</v>
      </c>
      <c r="M36" s="409"/>
    </row>
    <row r="37" spans="1:13">
      <c r="A37" s="274"/>
      <c r="B37" s="400"/>
      <c r="C37" s="175" t="s">
        <v>689</v>
      </c>
      <c r="D37" s="400"/>
      <c r="E37" s="400"/>
      <c r="F37" s="400"/>
      <c r="G37" s="400"/>
      <c r="H37" s="400"/>
      <c r="I37" s="407">
        <f t="shared" si="1"/>
        <v>0</v>
      </c>
      <c r="J37" s="278"/>
      <c r="K37" s="475"/>
      <c r="L37" s="408"/>
      <c r="M37" s="409"/>
    </row>
    <row r="38" spans="1:13" ht="198.75" customHeight="1">
      <c r="A38" s="274">
        <f>+A36+1</f>
        <v>26</v>
      </c>
      <c r="B38" s="400"/>
      <c r="C38" s="163" t="s">
        <v>690</v>
      </c>
      <c r="D38" s="163" t="s">
        <v>719</v>
      </c>
      <c r="E38" s="410" t="s">
        <v>2389</v>
      </c>
      <c r="F38" s="400" t="s">
        <v>327</v>
      </c>
      <c r="G38" s="400" t="s">
        <v>327</v>
      </c>
      <c r="H38" s="400" t="s">
        <v>329</v>
      </c>
      <c r="I38" s="407">
        <f t="shared" si="1"/>
        <v>1</v>
      </c>
      <c r="J38" s="278"/>
      <c r="K38" s="475"/>
      <c r="L38" s="408">
        <v>1</v>
      </c>
      <c r="M38" s="409"/>
    </row>
    <row r="39" spans="1:13" ht="173.25">
      <c r="A39" s="274">
        <f>+A38+1</f>
        <v>27</v>
      </c>
      <c r="B39" s="400"/>
      <c r="C39" s="163" t="s">
        <v>691</v>
      </c>
      <c r="D39" s="163" t="s">
        <v>720</v>
      </c>
      <c r="E39" s="410" t="s">
        <v>2390</v>
      </c>
      <c r="F39" s="400" t="s">
        <v>327</v>
      </c>
      <c r="G39" s="400" t="s">
        <v>327</v>
      </c>
      <c r="H39" s="400" t="s">
        <v>329</v>
      </c>
      <c r="I39" s="407">
        <f t="shared" si="1"/>
        <v>1</v>
      </c>
      <c r="J39" s="278"/>
      <c r="K39" s="475"/>
      <c r="L39" s="408">
        <v>1</v>
      </c>
      <c r="M39" s="409"/>
    </row>
    <row r="40" spans="1:13">
      <c r="A40" s="274"/>
      <c r="B40" s="400"/>
      <c r="C40" s="179" t="s">
        <v>692</v>
      </c>
      <c r="D40" s="400"/>
      <c r="E40" s="400"/>
      <c r="F40" s="400"/>
      <c r="G40" s="400"/>
      <c r="H40" s="400"/>
      <c r="I40" s="407">
        <f t="shared" si="1"/>
        <v>0</v>
      </c>
      <c r="J40" s="278"/>
      <c r="K40" s="475"/>
      <c r="L40" s="408"/>
      <c r="M40" s="409"/>
    </row>
    <row r="41" spans="1:13" ht="141.75">
      <c r="A41" s="274">
        <f>+A39+1</f>
        <v>28</v>
      </c>
      <c r="B41" s="400"/>
      <c r="C41" s="163" t="s">
        <v>693</v>
      </c>
      <c r="D41" s="163" t="s">
        <v>721</v>
      </c>
      <c r="E41" s="410" t="s">
        <v>2391</v>
      </c>
      <c r="F41" s="400" t="s">
        <v>327</v>
      </c>
      <c r="G41" s="400" t="s">
        <v>327</v>
      </c>
      <c r="H41" s="400" t="s">
        <v>329</v>
      </c>
      <c r="I41" s="407">
        <f t="shared" si="1"/>
        <v>1</v>
      </c>
      <c r="J41" s="278"/>
      <c r="K41" s="475"/>
      <c r="L41" s="408">
        <v>1</v>
      </c>
      <c r="M41" s="409"/>
    </row>
    <row r="42" spans="1:13">
      <c r="A42" s="274"/>
      <c r="B42" s="400"/>
      <c r="C42" s="179" t="s">
        <v>694</v>
      </c>
      <c r="D42" s="400"/>
      <c r="E42" s="152"/>
      <c r="F42" s="400"/>
      <c r="G42" s="400"/>
      <c r="H42" s="400"/>
      <c r="I42" s="407">
        <f t="shared" si="1"/>
        <v>0</v>
      </c>
      <c r="J42" s="278"/>
      <c r="K42" s="475"/>
      <c r="L42" s="408"/>
      <c r="M42" s="409"/>
    </row>
    <row r="43" spans="1:13" ht="141.75">
      <c r="A43" s="274">
        <f>+A41+1</f>
        <v>29</v>
      </c>
      <c r="B43" s="400"/>
      <c r="C43" s="163" t="s">
        <v>695</v>
      </c>
      <c r="D43" s="163" t="s">
        <v>722</v>
      </c>
      <c r="E43" s="410" t="s">
        <v>2392</v>
      </c>
      <c r="F43" s="400" t="s">
        <v>327</v>
      </c>
      <c r="G43" s="400" t="s">
        <v>327</v>
      </c>
      <c r="H43" s="400" t="s">
        <v>329</v>
      </c>
      <c r="I43" s="407">
        <f t="shared" si="1"/>
        <v>1</v>
      </c>
      <c r="J43" s="278"/>
      <c r="K43" s="475"/>
      <c r="L43" s="408">
        <v>1</v>
      </c>
      <c r="M43" s="409"/>
    </row>
    <row r="44" spans="1:13">
      <c r="A44" s="274"/>
      <c r="B44" s="400"/>
      <c r="C44" s="179" t="s">
        <v>696</v>
      </c>
      <c r="D44" s="400"/>
      <c r="E44" s="152"/>
      <c r="F44" s="400"/>
      <c r="G44" s="400"/>
      <c r="H44" s="400"/>
      <c r="I44" s="407">
        <f t="shared" si="1"/>
        <v>0</v>
      </c>
      <c r="J44" s="278"/>
      <c r="K44" s="475"/>
      <c r="L44" s="408"/>
      <c r="M44" s="409"/>
    </row>
    <row r="45" spans="1:13" ht="220.5">
      <c r="A45" s="274">
        <f>+A43+1</f>
        <v>30</v>
      </c>
      <c r="B45" s="400"/>
      <c r="C45" s="163" t="s">
        <v>697</v>
      </c>
      <c r="D45" s="163" t="s">
        <v>723</v>
      </c>
      <c r="E45" s="410" t="s">
        <v>2393</v>
      </c>
      <c r="F45" s="400" t="s">
        <v>327</v>
      </c>
      <c r="G45" s="400" t="s">
        <v>327</v>
      </c>
      <c r="H45" s="400" t="s">
        <v>329</v>
      </c>
      <c r="I45" s="407">
        <f t="shared" si="1"/>
        <v>1</v>
      </c>
      <c r="J45" s="278"/>
      <c r="K45" s="475"/>
      <c r="L45" s="408">
        <v>1</v>
      </c>
      <c r="M45" s="409"/>
    </row>
    <row r="46" spans="1:13">
      <c r="A46" s="274"/>
      <c r="B46" s="400"/>
      <c r="C46" s="179" t="s">
        <v>698</v>
      </c>
      <c r="D46" s="400"/>
      <c r="E46" s="152"/>
      <c r="F46" s="400"/>
      <c r="G46" s="400"/>
      <c r="H46" s="400"/>
      <c r="I46" s="407">
        <f t="shared" si="1"/>
        <v>0</v>
      </c>
      <c r="J46" s="278"/>
      <c r="K46" s="475"/>
      <c r="L46" s="408"/>
      <c r="M46" s="409"/>
    </row>
    <row r="47" spans="1:13" ht="153" customHeight="1">
      <c r="A47" s="274">
        <f>+A45+1</f>
        <v>31</v>
      </c>
      <c r="B47" s="400"/>
      <c r="C47" s="163" t="s">
        <v>699</v>
      </c>
      <c r="D47" s="163" t="s">
        <v>724</v>
      </c>
      <c r="E47" s="410" t="s">
        <v>2394</v>
      </c>
      <c r="F47" s="400" t="s">
        <v>327</v>
      </c>
      <c r="G47" s="400" t="s">
        <v>327</v>
      </c>
      <c r="H47" s="400" t="s">
        <v>329</v>
      </c>
      <c r="I47" s="407">
        <f t="shared" si="1"/>
        <v>1</v>
      </c>
      <c r="J47" s="278"/>
      <c r="K47" s="475"/>
      <c r="L47" s="408">
        <v>1</v>
      </c>
      <c r="M47" s="409"/>
    </row>
    <row r="48" spans="1:13">
      <c r="A48" s="274"/>
      <c r="B48" s="400"/>
      <c r="C48" s="179" t="s">
        <v>700</v>
      </c>
      <c r="D48" s="400"/>
      <c r="E48" s="400"/>
      <c r="F48" s="400"/>
      <c r="G48" s="400"/>
      <c r="H48" s="400"/>
      <c r="I48" s="407">
        <f t="shared" si="1"/>
        <v>0</v>
      </c>
      <c r="J48" s="278"/>
      <c r="K48" s="475"/>
      <c r="L48" s="408"/>
      <c r="M48" s="409"/>
    </row>
    <row r="49" spans="1:13" ht="204.75">
      <c r="A49" s="274">
        <f>+A47+1</f>
        <v>32</v>
      </c>
      <c r="B49" s="400"/>
      <c r="C49" s="163" t="s">
        <v>701</v>
      </c>
      <c r="D49" s="163" t="s">
        <v>725</v>
      </c>
      <c r="E49" s="410" t="s">
        <v>2395</v>
      </c>
      <c r="F49" s="400" t="s">
        <v>327</v>
      </c>
      <c r="G49" s="400" t="s">
        <v>327</v>
      </c>
      <c r="H49" s="400" t="s">
        <v>329</v>
      </c>
      <c r="I49" s="407">
        <f t="shared" si="1"/>
        <v>1</v>
      </c>
      <c r="J49" s="278"/>
      <c r="K49" s="475"/>
      <c r="L49" s="408">
        <v>1</v>
      </c>
      <c r="M49" s="409"/>
    </row>
    <row r="50" spans="1:13">
      <c r="A50" s="274"/>
      <c r="B50" s="400"/>
      <c r="C50" s="179" t="s">
        <v>702</v>
      </c>
      <c r="D50" s="400"/>
      <c r="E50" s="152"/>
      <c r="F50" s="400"/>
      <c r="G50" s="400"/>
      <c r="H50" s="400"/>
      <c r="I50" s="407">
        <f t="shared" si="1"/>
        <v>0</v>
      </c>
      <c r="J50" s="278"/>
      <c r="K50" s="475"/>
      <c r="L50" s="408"/>
      <c r="M50" s="409"/>
    </row>
    <row r="51" spans="1:13" ht="144" customHeight="1">
      <c r="A51" s="274">
        <f>+A49+1</f>
        <v>33</v>
      </c>
      <c r="B51" s="400"/>
      <c r="C51" s="163" t="s">
        <v>703</v>
      </c>
      <c r="D51" s="163" t="s">
        <v>726</v>
      </c>
      <c r="E51" s="410" t="s">
        <v>2396</v>
      </c>
      <c r="F51" s="400" t="s">
        <v>327</v>
      </c>
      <c r="G51" s="400" t="s">
        <v>327</v>
      </c>
      <c r="H51" s="400" t="s">
        <v>329</v>
      </c>
      <c r="I51" s="407">
        <f t="shared" si="1"/>
        <v>1</v>
      </c>
      <c r="J51" s="278"/>
      <c r="K51" s="475"/>
      <c r="L51" s="408">
        <v>1</v>
      </c>
      <c r="M51" s="409"/>
    </row>
    <row r="52" spans="1:13">
      <c r="A52" s="274"/>
      <c r="B52" s="400"/>
      <c r="C52" s="179" t="s">
        <v>704</v>
      </c>
      <c r="D52" s="400"/>
      <c r="E52" s="152"/>
      <c r="F52" s="400"/>
      <c r="G52" s="400"/>
      <c r="H52" s="400"/>
      <c r="I52" s="407">
        <f t="shared" si="1"/>
        <v>0</v>
      </c>
      <c r="J52" s="278"/>
      <c r="K52" s="475"/>
      <c r="L52" s="408"/>
      <c r="M52" s="409"/>
    </row>
    <row r="53" spans="1:13" ht="236.25">
      <c r="A53" s="274">
        <f>+A51+1</f>
        <v>34</v>
      </c>
      <c r="B53" s="400"/>
      <c r="C53" s="163" t="s">
        <v>705</v>
      </c>
      <c r="D53" s="163" t="s">
        <v>727</v>
      </c>
      <c r="E53" s="410" t="s">
        <v>2397</v>
      </c>
      <c r="F53" s="400" t="s">
        <v>327</v>
      </c>
      <c r="G53" s="400" t="s">
        <v>327</v>
      </c>
      <c r="H53" s="400" t="s">
        <v>329</v>
      </c>
      <c r="I53" s="407">
        <f t="shared" si="1"/>
        <v>1</v>
      </c>
      <c r="J53" s="278"/>
      <c r="K53" s="475"/>
      <c r="L53" s="408">
        <v>1</v>
      </c>
      <c r="M53" s="409"/>
    </row>
    <row r="54" spans="1:13">
      <c r="A54" s="274"/>
      <c r="B54" s="400"/>
      <c r="C54" s="179" t="s">
        <v>706</v>
      </c>
      <c r="D54" s="400"/>
      <c r="E54" s="152"/>
      <c r="F54" s="400"/>
      <c r="G54" s="400"/>
      <c r="H54" s="400"/>
      <c r="I54" s="407">
        <f t="shared" si="1"/>
        <v>0</v>
      </c>
      <c r="J54" s="278"/>
      <c r="K54" s="475"/>
      <c r="L54" s="408"/>
      <c r="M54" s="409"/>
    </row>
    <row r="55" spans="1:13" ht="174.75" customHeight="1">
      <c r="A55" s="274">
        <f>+A53+1</f>
        <v>35</v>
      </c>
      <c r="B55" s="400"/>
      <c r="C55" s="163" t="s">
        <v>707</v>
      </c>
      <c r="D55" s="163" t="s">
        <v>728</v>
      </c>
      <c r="E55" s="410" t="s">
        <v>2398</v>
      </c>
      <c r="F55" s="400" t="s">
        <v>327</v>
      </c>
      <c r="G55" s="400" t="s">
        <v>327</v>
      </c>
      <c r="H55" s="400" t="s">
        <v>329</v>
      </c>
      <c r="I55" s="407">
        <f t="shared" si="1"/>
        <v>1</v>
      </c>
      <c r="J55" s="278"/>
      <c r="K55" s="475"/>
      <c r="L55" s="408">
        <v>1</v>
      </c>
      <c r="M55" s="409"/>
    </row>
    <row r="56" spans="1:13">
      <c r="A56" s="274"/>
      <c r="B56" s="400"/>
      <c r="C56" s="179" t="s">
        <v>708</v>
      </c>
      <c r="D56" s="400"/>
      <c r="E56" s="152"/>
      <c r="F56" s="400"/>
      <c r="G56" s="400"/>
      <c r="H56" s="400"/>
      <c r="I56" s="407">
        <f t="shared" si="1"/>
        <v>0</v>
      </c>
      <c r="J56" s="278"/>
      <c r="K56" s="475"/>
      <c r="L56" s="408"/>
      <c r="M56" s="409"/>
    </row>
    <row r="57" spans="1:13" ht="151.5" customHeight="1">
      <c r="A57" s="274">
        <f>+A55+1</f>
        <v>36</v>
      </c>
      <c r="B57" s="400"/>
      <c r="C57" s="163" t="s">
        <v>709</v>
      </c>
      <c r="D57" s="163" t="s">
        <v>729</v>
      </c>
      <c r="E57" s="410" t="s">
        <v>2399</v>
      </c>
      <c r="F57" s="400" t="s">
        <v>327</v>
      </c>
      <c r="G57" s="400" t="s">
        <v>327</v>
      </c>
      <c r="H57" s="400" t="s">
        <v>329</v>
      </c>
      <c r="I57" s="407">
        <f t="shared" si="1"/>
        <v>1</v>
      </c>
      <c r="J57" s="278"/>
      <c r="K57" s="475"/>
      <c r="L57" s="408">
        <v>1</v>
      </c>
      <c r="M57" s="409"/>
    </row>
    <row r="58" spans="1:13">
      <c r="A58" s="274"/>
      <c r="B58" s="400"/>
      <c r="C58" s="179" t="s">
        <v>710</v>
      </c>
      <c r="D58" s="400"/>
      <c r="E58" s="152"/>
      <c r="F58" s="400"/>
      <c r="G58" s="400"/>
      <c r="H58" s="400"/>
      <c r="I58" s="407">
        <f t="shared" si="1"/>
        <v>0</v>
      </c>
      <c r="J58" s="278"/>
      <c r="K58" s="475"/>
      <c r="L58" s="408"/>
      <c r="M58" s="409"/>
    </row>
    <row r="59" spans="1:13" ht="177.75" customHeight="1">
      <c r="A59" s="274">
        <f>+A57+1</f>
        <v>37</v>
      </c>
      <c r="B59" s="400"/>
      <c r="C59" s="163" t="s">
        <v>711</v>
      </c>
      <c r="D59" s="163" t="s">
        <v>730</v>
      </c>
      <c r="E59" s="410" t="s">
        <v>2400</v>
      </c>
      <c r="F59" s="400" t="s">
        <v>327</v>
      </c>
      <c r="G59" s="400" t="s">
        <v>327</v>
      </c>
      <c r="H59" s="400" t="s">
        <v>329</v>
      </c>
      <c r="I59" s="407">
        <f t="shared" si="1"/>
        <v>1</v>
      </c>
      <c r="J59" s="278"/>
      <c r="K59" s="475"/>
      <c r="L59" s="408">
        <v>1</v>
      </c>
      <c r="M59" s="409"/>
    </row>
    <row r="60" spans="1:13">
      <c r="A60" s="274"/>
      <c r="B60" s="400"/>
      <c r="C60" s="179" t="s">
        <v>712</v>
      </c>
      <c r="D60" s="400"/>
      <c r="E60" s="152"/>
      <c r="F60" s="400"/>
      <c r="G60" s="400"/>
      <c r="H60" s="400"/>
      <c r="I60" s="407">
        <f t="shared" si="1"/>
        <v>0</v>
      </c>
      <c r="J60" s="278"/>
      <c r="K60" s="475"/>
      <c r="L60" s="408"/>
      <c r="M60" s="409"/>
    </row>
    <row r="61" spans="1:13" ht="252">
      <c r="A61" s="274">
        <f>+A59+1</f>
        <v>38</v>
      </c>
      <c r="B61" s="400"/>
      <c r="C61" s="163" t="s">
        <v>713</v>
      </c>
      <c r="D61" s="163" t="s">
        <v>731</v>
      </c>
      <c r="E61" s="410" t="s">
        <v>2401</v>
      </c>
      <c r="F61" s="400" t="s">
        <v>327</v>
      </c>
      <c r="G61" s="400" t="s">
        <v>327</v>
      </c>
      <c r="H61" s="400" t="s">
        <v>329</v>
      </c>
      <c r="I61" s="407">
        <f t="shared" si="1"/>
        <v>1</v>
      </c>
      <c r="J61" s="278"/>
      <c r="K61" s="475"/>
      <c r="L61" s="408">
        <v>1</v>
      </c>
      <c r="M61" s="409"/>
    </row>
    <row r="62" spans="1:13">
      <c r="A62" s="274"/>
      <c r="B62" s="400"/>
      <c r="C62" s="179" t="s">
        <v>714</v>
      </c>
      <c r="D62" s="400"/>
      <c r="E62" s="152"/>
      <c r="F62" s="400"/>
      <c r="G62" s="400"/>
      <c r="H62" s="400"/>
      <c r="I62" s="407">
        <f t="shared" si="1"/>
        <v>0</v>
      </c>
      <c r="J62" s="278"/>
      <c r="K62" s="475"/>
      <c r="L62" s="408"/>
      <c r="M62" s="409"/>
    </row>
    <row r="63" spans="1:13" ht="236.25">
      <c r="A63" s="274">
        <f>+A61+1</f>
        <v>39</v>
      </c>
      <c r="B63" s="400"/>
      <c r="C63" s="163" t="s">
        <v>715</v>
      </c>
      <c r="D63" s="163" t="s">
        <v>732</v>
      </c>
      <c r="E63" s="410" t="s">
        <v>2402</v>
      </c>
      <c r="F63" s="400" t="s">
        <v>327</v>
      </c>
      <c r="G63" s="400" t="s">
        <v>327</v>
      </c>
      <c r="H63" s="400" t="s">
        <v>329</v>
      </c>
      <c r="I63" s="407">
        <f t="shared" si="1"/>
        <v>1</v>
      </c>
      <c r="J63" s="278"/>
      <c r="K63" s="475"/>
      <c r="L63" s="408">
        <v>1</v>
      </c>
      <c r="M63" s="409"/>
    </row>
    <row r="64" spans="1:13" s="403" customFormat="1">
      <c r="A64" s="412"/>
      <c r="B64" s="399"/>
      <c r="C64" s="132" t="s">
        <v>56</v>
      </c>
      <c r="D64" s="399"/>
      <c r="E64" s="399"/>
      <c r="F64" s="399"/>
      <c r="G64" s="399"/>
      <c r="H64" s="400"/>
      <c r="I64" s="407">
        <f t="shared" si="1"/>
        <v>0</v>
      </c>
      <c r="J64" s="402"/>
      <c r="K64" s="475"/>
      <c r="L64" s="408"/>
      <c r="M64" s="409"/>
    </row>
    <row r="65" spans="1:13" s="413" customFormat="1">
      <c r="A65" s="274"/>
      <c r="B65" s="276" t="s">
        <v>444</v>
      </c>
      <c r="C65" s="407" t="s">
        <v>37</v>
      </c>
      <c r="D65" s="276"/>
      <c r="E65" s="276"/>
      <c r="F65" s="276"/>
      <c r="G65" s="276"/>
      <c r="H65" s="276"/>
      <c r="I65" s="407">
        <f t="shared" si="1"/>
        <v>0</v>
      </c>
      <c r="J65" s="278"/>
      <c r="K65" s="475"/>
      <c r="L65" s="408"/>
      <c r="M65" s="409"/>
    </row>
    <row r="66" spans="1:13" ht="189">
      <c r="A66" s="274">
        <f>+A63+1</f>
        <v>40</v>
      </c>
      <c r="B66" s="400"/>
      <c r="C66" s="278" t="s">
        <v>57</v>
      </c>
      <c r="D66" s="414" t="s">
        <v>799</v>
      </c>
      <c r="E66" s="154" t="s">
        <v>2403</v>
      </c>
      <c r="F66" s="400" t="s">
        <v>327</v>
      </c>
      <c r="G66" s="400" t="s">
        <v>327</v>
      </c>
      <c r="H66" s="400" t="s">
        <v>329</v>
      </c>
      <c r="I66" s="407">
        <f t="shared" si="1"/>
        <v>57</v>
      </c>
      <c r="J66" s="278">
        <v>49</v>
      </c>
      <c r="K66" s="475">
        <v>1</v>
      </c>
      <c r="L66" s="408">
        <v>4</v>
      </c>
      <c r="M66" s="409">
        <v>3</v>
      </c>
    </row>
    <row r="67" spans="1:13" s="413" customFormat="1">
      <c r="A67" s="274"/>
      <c r="B67" s="276" t="s">
        <v>445</v>
      </c>
      <c r="C67" s="407" t="s">
        <v>60</v>
      </c>
      <c r="D67" s="276"/>
      <c r="E67" s="276"/>
      <c r="F67" s="276"/>
      <c r="G67" s="276"/>
      <c r="H67" s="276"/>
      <c r="I67" s="407">
        <f t="shared" si="1"/>
        <v>0</v>
      </c>
      <c r="J67" s="278"/>
      <c r="K67" s="475"/>
      <c r="L67" s="408"/>
      <c r="M67" s="409"/>
    </row>
    <row r="68" spans="1:13" s="413" customFormat="1">
      <c r="A68" s="274"/>
      <c r="B68" s="276" t="s">
        <v>443</v>
      </c>
      <c r="C68" s="407" t="s">
        <v>61</v>
      </c>
      <c r="D68" s="276"/>
      <c r="E68" s="276"/>
      <c r="F68" s="276"/>
      <c r="G68" s="276"/>
      <c r="H68" s="276"/>
      <c r="I68" s="407">
        <f t="shared" si="1"/>
        <v>0</v>
      </c>
      <c r="J68" s="278"/>
      <c r="K68" s="475"/>
      <c r="L68" s="408"/>
      <c r="M68" s="409"/>
    </row>
    <row r="69" spans="1:13" s="413" customFormat="1">
      <c r="A69" s="274"/>
      <c r="B69" s="276">
        <v>1</v>
      </c>
      <c r="C69" s="407" t="s">
        <v>62</v>
      </c>
      <c r="D69" s="276"/>
      <c r="E69" s="276"/>
      <c r="F69" s="276"/>
      <c r="G69" s="276"/>
      <c r="H69" s="276"/>
      <c r="I69" s="407">
        <f t="shared" si="1"/>
        <v>0</v>
      </c>
      <c r="J69" s="278"/>
      <c r="K69" s="475"/>
      <c r="L69" s="408"/>
      <c r="M69" s="409"/>
    </row>
    <row r="70" spans="1:13" ht="189">
      <c r="A70" s="274">
        <f>+A66+1</f>
        <v>41</v>
      </c>
      <c r="B70" s="400"/>
      <c r="C70" s="278" t="s">
        <v>733</v>
      </c>
      <c r="D70" s="414" t="s">
        <v>800</v>
      </c>
      <c r="E70" s="154" t="s">
        <v>2404</v>
      </c>
      <c r="F70" s="400" t="s">
        <v>327</v>
      </c>
      <c r="G70" s="400" t="s">
        <v>327</v>
      </c>
      <c r="H70" s="400" t="s">
        <v>329</v>
      </c>
      <c r="I70" s="407">
        <f t="shared" si="1"/>
        <v>89</v>
      </c>
      <c r="J70" s="278">
        <v>88</v>
      </c>
      <c r="K70" s="475"/>
      <c r="L70" s="408"/>
      <c r="M70" s="409">
        <v>1</v>
      </c>
    </row>
    <row r="71" spans="1:13" ht="268.5" customHeight="1">
      <c r="A71" s="274">
        <f>+A70+1</f>
        <v>42</v>
      </c>
      <c r="B71" s="400"/>
      <c r="C71" s="278" t="s">
        <v>637</v>
      </c>
      <c r="D71" s="414" t="s">
        <v>801</v>
      </c>
      <c r="E71" s="154" t="s">
        <v>2405</v>
      </c>
      <c r="F71" s="400" t="s">
        <v>327</v>
      </c>
      <c r="G71" s="400" t="s">
        <v>327</v>
      </c>
      <c r="H71" s="400" t="s">
        <v>329</v>
      </c>
      <c r="I71" s="407">
        <f t="shared" ref="I71:I134" si="4">SUM(J71:M71)</f>
        <v>54</v>
      </c>
      <c r="J71" s="278">
        <v>52</v>
      </c>
      <c r="K71" s="475"/>
      <c r="L71" s="408">
        <v>2</v>
      </c>
      <c r="M71" s="409"/>
    </row>
    <row r="72" spans="1:13">
      <c r="A72" s="274"/>
      <c r="B72" s="400"/>
      <c r="C72" s="407" t="s">
        <v>74</v>
      </c>
      <c r="D72" s="400"/>
      <c r="E72" s="400"/>
      <c r="F72" s="400"/>
      <c r="G72" s="400"/>
      <c r="H72" s="400"/>
      <c r="I72" s="407">
        <f t="shared" si="4"/>
        <v>0</v>
      </c>
      <c r="J72" s="278"/>
      <c r="K72" s="475"/>
      <c r="L72" s="408"/>
      <c r="M72" s="409"/>
    </row>
    <row r="73" spans="1:13">
      <c r="A73" s="274"/>
      <c r="B73" s="400"/>
      <c r="C73" s="407" t="s">
        <v>365</v>
      </c>
      <c r="D73" s="400"/>
      <c r="E73" s="400"/>
      <c r="F73" s="400"/>
      <c r="G73" s="400"/>
      <c r="H73" s="400"/>
      <c r="I73" s="407">
        <f t="shared" si="4"/>
        <v>0</v>
      </c>
      <c r="J73" s="278"/>
      <c r="K73" s="475"/>
      <c r="L73" s="408"/>
      <c r="M73" s="409"/>
    </row>
    <row r="74" spans="1:13" ht="283.5">
      <c r="A74" s="274">
        <f>+A71+1</f>
        <v>43</v>
      </c>
      <c r="B74" s="400"/>
      <c r="C74" s="278" t="s">
        <v>59</v>
      </c>
      <c r="D74" s="414" t="s">
        <v>802</v>
      </c>
      <c r="E74" s="154" t="s">
        <v>2406</v>
      </c>
      <c r="F74" s="400" t="s">
        <v>327</v>
      </c>
      <c r="G74" s="400" t="s">
        <v>327</v>
      </c>
      <c r="H74" s="400" t="s">
        <v>329</v>
      </c>
      <c r="I74" s="407">
        <f t="shared" si="4"/>
        <v>144</v>
      </c>
      <c r="J74" s="278">
        <v>141</v>
      </c>
      <c r="K74" s="475"/>
      <c r="L74" s="408">
        <v>2</v>
      </c>
      <c r="M74" s="409">
        <v>1</v>
      </c>
    </row>
    <row r="75" spans="1:13">
      <c r="A75" s="274"/>
      <c r="B75" s="400"/>
      <c r="C75" s="407" t="s">
        <v>633</v>
      </c>
      <c r="D75" s="400"/>
      <c r="E75" s="400"/>
      <c r="F75" s="400"/>
      <c r="G75" s="400"/>
      <c r="H75" s="400"/>
      <c r="I75" s="407">
        <f t="shared" si="4"/>
        <v>0</v>
      </c>
      <c r="J75" s="278"/>
      <c r="K75" s="475"/>
      <c r="L75" s="408"/>
      <c r="M75" s="409"/>
    </row>
    <row r="76" spans="1:13">
      <c r="A76" s="274"/>
      <c r="B76" s="400"/>
      <c r="C76" s="407" t="s">
        <v>634</v>
      </c>
      <c r="D76" s="400"/>
      <c r="E76" s="400"/>
      <c r="F76" s="400"/>
      <c r="G76" s="400"/>
      <c r="H76" s="400"/>
      <c r="I76" s="407">
        <f t="shared" si="4"/>
        <v>0</v>
      </c>
      <c r="J76" s="278"/>
      <c r="K76" s="475"/>
      <c r="L76" s="408"/>
      <c r="M76" s="409"/>
    </row>
    <row r="77" spans="1:13" ht="299.25">
      <c r="A77" s="274">
        <f>+A74+1</f>
        <v>44</v>
      </c>
      <c r="B77" s="400"/>
      <c r="C77" s="170" t="s">
        <v>803</v>
      </c>
      <c r="D77" s="414" t="s">
        <v>804</v>
      </c>
      <c r="E77" s="154" t="s">
        <v>2407</v>
      </c>
      <c r="F77" s="400"/>
      <c r="G77" s="400"/>
      <c r="H77" s="400" t="s">
        <v>329</v>
      </c>
      <c r="I77" s="407">
        <f t="shared" si="4"/>
        <v>4</v>
      </c>
      <c r="J77" s="278">
        <v>4</v>
      </c>
      <c r="K77" s="475"/>
      <c r="L77" s="408"/>
      <c r="M77" s="409"/>
    </row>
    <row r="78" spans="1:13" s="416" customFormat="1" ht="299.25">
      <c r="A78" s="404">
        <f>+A77+1</f>
        <v>45</v>
      </c>
      <c r="B78" s="144"/>
      <c r="C78" s="170" t="s">
        <v>805</v>
      </c>
      <c r="D78" s="414" t="s">
        <v>806</v>
      </c>
      <c r="E78" s="154" t="s">
        <v>2408</v>
      </c>
      <c r="F78" s="400" t="s">
        <v>327</v>
      </c>
      <c r="G78" s="400" t="s">
        <v>327</v>
      </c>
      <c r="H78" s="400" t="s">
        <v>329</v>
      </c>
      <c r="I78" s="407">
        <f t="shared" si="4"/>
        <v>14</v>
      </c>
      <c r="J78" s="405">
        <v>13</v>
      </c>
      <c r="K78" s="475"/>
      <c r="L78" s="408">
        <v>1</v>
      </c>
      <c r="M78" s="409"/>
    </row>
    <row r="79" spans="1:13" s="416" customFormat="1">
      <c r="A79" s="404"/>
      <c r="B79" s="144"/>
      <c r="C79" s="146" t="s">
        <v>635</v>
      </c>
      <c r="D79" s="417"/>
      <c r="E79" s="153"/>
      <c r="F79" s="144"/>
      <c r="G79" s="144"/>
      <c r="H79" s="400"/>
      <c r="I79" s="407">
        <f t="shared" si="4"/>
        <v>0</v>
      </c>
      <c r="J79" s="405"/>
      <c r="K79" s="475"/>
      <c r="L79" s="408"/>
      <c r="M79" s="409"/>
    </row>
    <row r="80" spans="1:13" s="416" customFormat="1" ht="330.75">
      <c r="A80" s="404">
        <f>+A78+1</f>
        <v>46</v>
      </c>
      <c r="B80" s="144"/>
      <c r="C80" s="170" t="s">
        <v>807</v>
      </c>
      <c r="D80" s="414" t="s">
        <v>808</v>
      </c>
      <c r="E80" s="153" t="s">
        <v>2409</v>
      </c>
      <c r="F80" s="400" t="s">
        <v>327</v>
      </c>
      <c r="G80" s="400" t="s">
        <v>327</v>
      </c>
      <c r="H80" s="400" t="s">
        <v>329</v>
      </c>
      <c r="I80" s="407">
        <f t="shared" si="4"/>
        <v>15</v>
      </c>
      <c r="J80" s="405">
        <v>14</v>
      </c>
      <c r="K80" s="475"/>
      <c r="L80" s="408">
        <v>1</v>
      </c>
      <c r="M80" s="409"/>
    </row>
    <row r="81" spans="1:13" s="416" customFormat="1">
      <c r="A81" s="404"/>
      <c r="B81" s="144"/>
      <c r="C81" s="146" t="s">
        <v>636</v>
      </c>
      <c r="D81" s="417"/>
      <c r="E81" s="153"/>
      <c r="F81" s="144"/>
      <c r="G81" s="144"/>
      <c r="H81" s="400"/>
      <c r="I81" s="407">
        <f t="shared" si="4"/>
        <v>0</v>
      </c>
      <c r="J81" s="405"/>
      <c r="K81" s="475"/>
      <c r="L81" s="408"/>
      <c r="M81" s="409"/>
    </row>
    <row r="82" spans="1:13" s="416" customFormat="1" ht="204.75">
      <c r="A82" s="404">
        <f>+A80+1</f>
        <v>47</v>
      </c>
      <c r="B82" s="144"/>
      <c r="C82" s="170" t="s">
        <v>809</v>
      </c>
      <c r="D82" s="414" t="s">
        <v>810</v>
      </c>
      <c r="E82" s="153" t="s">
        <v>2410</v>
      </c>
      <c r="F82" s="400" t="s">
        <v>327</v>
      </c>
      <c r="G82" s="400" t="s">
        <v>327</v>
      </c>
      <c r="H82" s="400" t="s">
        <v>329</v>
      </c>
      <c r="I82" s="407">
        <f t="shared" si="4"/>
        <v>15</v>
      </c>
      <c r="J82" s="405">
        <v>14</v>
      </c>
      <c r="K82" s="475"/>
      <c r="L82" s="408">
        <v>1</v>
      </c>
      <c r="M82" s="409"/>
    </row>
    <row r="83" spans="1:13" s="403" customFormat="1">
      <c r="A83" s="412"/>
      <c r="B83" s="399"/>
      <c r="C83" s="132" t="s">
        <v>65</v>
      </c>
      <c r="D83" s="399"/>
      <c r="E83" s="399"/>
      <c r="F83" s="399"/>
      <c r="G83" s="399"/>
      <c r="H83" s="400"/>
      <c r="I83" s="407">
        <f t="shared" si="4"/>
        <v>0</v>
      </c>
      <c r="J83" s="402"/>
      <c r="K83" s="475"/>
      <c r="L83" s="408"/>
      <c r="M83" s="409"/>
    </row>
    <row r="84" spans="1:13" s="413" customFormat="1" ht="94.5">
      <c r="A84" s="274"/>
      <c r="B84" s="276" t="s">
        <v>443</v>
      </c>
      <c r="C84" s="163" t="s">
        <v>3622</v>
      </c>
      <c r="D84" s="276"/>
      <c r="E84" s="276"/>
      <c r="F84" s="276"/>
      <c r="G84" s="276"/>
      <c r="H84" s="276"/>
      <c r="I84" s="407">
        <f t="shared" si="4"/>
        <v>0</v>
      </c>
      <c r="J84" s="278"/>
      <c r="K84" s="475"/>
      <c r="L84" s="408"/>
      <c r="M84" s="409"/>
    </row>
    <row r="85" spans="1:13" ht="236.25">
      <c r="A85" s="274">
        <f>+A82+1</f>
        <v>48</v>
      </c>
      <c r="B85" s="400"/>
      <c r="C85" s="278" t="s">
        <v>66</v>
      </c>
      <c r="D85" s="414" t="s">
        <v>811</v>
      </c>
      <c r="E85" s="418" t="s">
        <v>2411</v>
      </c>
      <c r="F85" s="400" t="s">
        <v>327</v>
      </c>
      <c r="G85" s="400"/>
      <c r="H85" s="400" t="s">
        <v>328</v>
      </c>
      <c r="I85" s="407">
        <f t="shared" si="4"/>
        <v>23</v>
      </c>
      <c r="J85" s="405">
        <v>23</v>
      </c>
      <c r="K85" s="475"/>
      <c r="L85" s="408"/>
      <c r="M85" s="409"/>
    </row>
    <row r="86" spans="1:13" ht="362.25">
      <c r="A86" s="404">
        <f>+A85+1</f>
        <v>49</v>
      </c>
      <c r="B86" s="400"/>
      <c r="C86" s="278" t="s">
        <v>2792</v>
      </c>
      <c r="D86" s="414" t="s">
        <v>2823</v>
      </c>
      <c r="E86" s="419" t="s">
        <v>2799</v>
      </c>
      <c r="F86" s="400"/>
      <c r="G86" s="400"/>
      <c r="H86" s="400"/>
      <c r="I86" s="407">
        <f t="shared" si="4"/>
        <v>1</v>
      </c>
      <c r="J86" s="278">
        <v>1</v>
      </c>
      <c r="K86" s="475"/>
      <c r="L86" s="408"/>
      <c r="M86" s="409"/>
    </row>
    <row r="87" spans="1:13" ht="283.5">
      <c r="A87" s="404">
        <f>+A86+1</f>
        <v>50</v>
      </c>
      <c r="B87" s="400"/>
      <c r="C87" s="278" t="s">
        <v>2791</v>
      </c>
      <c r="D87" s="414" t="s">
        <v>812</v>
      </c>
      <c r="E87" s="420" t="s">
        <v>3038</v>
      </c>
      <c r="F87" s="400"/>
      <c r="G87" s="400"/>
      <c r="H87" s="400" t="s">
        <v>328</v>
      </c>
      <c r="I87" s="407">
        <f t="shared" si="4"/>
        <v>3</v>
      </c>
      <c r="J87" s="278">
        <v>2</v>
      </c>
      <c r="K87" s="475">
        <v>1</v>
      </c>
      <c r="L87" s="408"/>
      <c r="M87" s="409"/>
    </row>
    <row r="88" spans="1:13" ht="267.75">
      <c r="A88" s="274">
        <f>+A87+1</f>
        <v>51</v>
      </c>
      <c r="B88" s="400"/>
      <c r="C88" s="278" t="s">
        <v>46</v>
      </c>
      <c r="D88" s="414" t="s">
        <v>813</v>
      </c>
      <c r="E88" s="418" t="s">
        <v>2412</v>
      </c>
      <c r="F88" s="400" t="s">
        <v>327</v>
      </c>
      <c r="G88" s="400"/>
      <c r="H88" s="400" t="s">
        <v>329</v>
      </c>
      <c r="I88" s="407">
        <f t="shared" si="4"/>
        <v>4</v>
      </c>
      <c r="J88" s="278">
        <v>3</v>
      </c>
      <c r="K88" s="475">
        <v>1</v>
      </c>
      <c r="L88" s="408"/>
      <c r="M88" s="409"/>
    </row>
    <row r="89" spans="1:13" ht="362.25">
      <c r="A89" s="274">
        <f t="shared" si="3"/>
        <v>52</v>
      </c>
      <c r="B89" s="400"/>
      <c r="C89" s="170" t="s">
        <v>372</v>
      </c>
      <c r="D89" s="414" t="s">
        <v>814</v>
      </c>
      <c r="E89" s="421" t="s">
        <v>2413</v>
      </c>
      <c r="F89" s="400"/>
      <c r="G89" s="400"/>
      <c r="H89" s="400" t="s">
        <v>329</v>
      </c>
      <c r="I89" s="407">
        <f t="shared" si="4"/>
        <v>3</v>
      </c>
      <c r="J89" s="278">
        <v>3</v>
      </c>
      <c r="K89" s="475"/>
      <c r="L89" s="408"/>
      <c r="M89" s="409"/>
    </row>
    <row r="90" spans="1:13" s="413" customFormat="1" ht="47.25">
      <c r="A90" s="274"/>
      <c r="B90" s="276" t="s">
        <v>446</v>
      </c>
      <c r="C90" s="163" t="s">
        <v>3623</v>
      </c>
      <c r="D90" s="276"/>
      <c r="E90" s="276"/>
      <c r="F90" s="276"/>
      <c r="G90" s="276"/>
      <c r="H90" s="276"/>
      <c r="I90" s="407">
        <f t="shared" si="4"/>
        <v>0</v>
      </c>
      <c r="J90" s="278"/>
      <c r="K90" s="475"/>
      <c r="L90" s="408"/>
      <c r="M90" s="409"/>
    </row>
    <row r="91" spans="1:13" s="413" customFormat="1" ht="315">
      <c r="A91" s="404">
        <f>+A89+1</f>
        <v>53</v>
      </c>
      <c r="B91" s="276"/>
      <c r="C91" s="170" t="s">
        <v>2825</v>
      </c>
      <c r="D91" s="414" t="s">
        <v>2824</v>
      </c>
      <c r="E91" s="419" t="s">
        <v>3624</v>
      </c>
      <c r="F91" s="276"/>
      <c r="G91" s="276"/>
      <c r="H91" s="400" t="s">
        <v>328</v>
      </c>
      <c r="I91" s="407">
        <f t="shared" si="4"/>
        <v>2</v>
      </c>
      <c r="J91" s="278">
        <v>2</v>
      </c>
      <c r="K91" s="475"/>
      <c r="L91" s="408"/>
      <c r="M91" s="409"/>
    </row>
    <row r="92" spans="1:13" s="413" customFormat="1" ht="362.25">
      <c r="A92" s="404"/>
      <c r="B92" s="276"/>
      <c r="C92" s="170" t="s">
        <v>2792</v>
      </c>
      <c r="D92" s="414" t="s">
        <v>2823</v>
      </c>
      <c r="E92" s="419" t="s">
        <v>3625</v>
      </c>
      <c r="F92" s="276"/>
      <c r="G92" s="276"/>
      <c r="H92" s="400" t="s">
        <v>328</v>
      </c>
      <c r="I92" s="407">
        <f t="shared" si="4"/>
        <v>1</v>
      </c>
      <c r="J92" s="278">
        <v>1</v>
      </c>
      <c r="K92" s="475"/>
      <c r="L92" s="408"/>
      <c r="M92" s="409"/>
    </row>
    <row r="93" spans="1:13" s="413" customFormat="1" ht="267.75">
      <c r="A93" s="274">
        <f>+A91+1</f>
        <v>54</v>
      </c>
      <c r="B93" s="276"/>
      <c r="C93" s="170" t="s">
        <v>46</v>
      </c>
      <c r="D93" s="414" t="s">
        <v>815</v>
      </c>
      <c r="E93" s="418" t="s">
        <v>2412</v>
      </c>
      <c r="F93" s="276"/>
      <c r="G93" s="276"/>
      <c r="H93" s="400" t="s">
        <v>329</v>
      </c>
      <c r="I93" s="407">
        <f t="shared" si="4"/>
        <v>3</v>
      </c>
      <c r="J93" s="278">
        <v>3</v>
      </c>
      <c r="K93" s="475"/>
      <c r="L93" s="408"/>
      <c r="M93" s="409"/>
    </row>
    <row r="94" spans="1:13" ht="126">
      <c r="A94" s="274">
        <f>+A93+1</f>
        <v>55</v>
      </c>
      <c r="B94" s="400"/>
      <c r="C94" s="278" t="s">
        <v>67</v>
      </c>
      <c r="D94" s="414" t="s">
        <v>816</v>
      </c>
      <c r="E94" s="154" t="s">
        <v>2414</v>
      </c>
      <c r="F94" s="400"/>
      <c r="G94" s="400" t="s">
        <v>327</v>
      </c>
      <c r="H94" s="400" t="s">
        <v>329</v>
      </c>
      <c r="I94" s="407">
        <f t="shared" si="4"/>
        <v>45</v>
      </c>
      <c r="J94" s="278">
        <v>45</v>
      </c>
      <c r="K94" s="475"/>
      <c r="L94" s="408"/>
      <c r="M94" s="409"/>
    </row>
    <row r="95" spans="1:13" ht="31.5">
      <c r="A95" s="274"/>
      <c r="B95" s="400"/>
      <c r="C95" s="179" t="s">
        <v>3626</v>
      </c>
      <c r="D95" s="400"/>
      <c r="E95" s="152"/>
      <c r="F95" s="400"/>
      <c r="G95" s="400"/>
      <c r="H95" s="400"/>
      <c r="I95" s="407">
        <f t="shared" si="4"/>
        <v>0</v>
      </c>
      <c r="J95" s="278"/>
      <c r="K95" s="475"/>
      <c r="L95" s="408"/>
      <c r="M95" s="409"/>
    </row>
    <row r="96" spans="1:13" ht="283.5">
      <c r="A96" s="404">
        <f>+A94+1</f>
        <v>56</v>
      </c>
      <c r="B96" s="400"/>
      <c r="C96" s="170" t="s">
        <v>2791</v>
      </c>
      <c r="D96" s="414" t="s">
        <v>817</v>
      </c>
      <c r="E96" s="420" t="s">
        <v>3627</v>
      </c>
      <c r="F96" s="400"/>
      <c r="G96" s="400"/>
      <c r="H96" s="400" t="s">
        <v>329</v>
      </c>
      <c r="I96" s="407">
        <f t="shared" si="4"/>
        <v>1</v>
      </c>
      <c r="J96" s="278">
        <v>1</v>
      </c>
      <c r="K96" s="475"/>
      <c r="L96" s="408"/>
      <c r="M96" s="409"/>
    </row>
    <row r="97" spans="1:13" ht="378">
      <c r="A97" s="274">
        <f>+A96+1</f>
        <v>57</v>
      </c>
      <c r="B97" s="400"/>
      <c r="C97" s="278" t="s">
        <v>68</v>
      </c>
      <c r="D97" s="414" t="s">
        <v>818</v>
      </c>
      <c r="E97" s="421" t="s">
        <v>1375</v>
      </c>
      <c r="F97" s="400" t="s">
        <v>327</v>
      </c>
      <c r="G97" s="400"/>
      <c r="H97" s="400" t="s">
        <v>329</v>
      </c>
      <c r="I97" s="407">
        <f t="shared" si="4"/>
        <v>1</v>
      </c>
      <c r="J97" s="278">
        <v>1</v>
      </c>
      <c r="K97" s="475"/>
      <c r="L97" s="408"/>
      <c r="M97" s="409"/>
    </row>
    <row r="98" spans="1:13" ht="220.5">
      <c r="A98" s="274">
        <f>+A97+1</f>
        <v>58</v>
      </c>
      <c r="B98" s="400"/>
      <c r="C98" s="170" t="s">
        <v>69</v>
      </c>
      <c r="D98" s="414" t="s">
        <v>819</v>
      </c>
      <c r="E98" s="154" t="s">
        <v>2415</v>
      </c>
      <c r="F98" s="400"/>
      <c r="G98" s="400"/>
      <c r="H98" s="400" t="s">
        <v>329</v>
      </c>
      <c r="I98" s="407">
        <f t="shared" si="4"/>
        <v>3</v>
      </c>
      <c r="J98" s="278">
        <v>3</v>
      </c>
      <c r="K98" s="475"/>
      <c r="L98" s="408"/>
      <c r="M98" s="409"/>
    </row>
    <row r="99" spans="1:13" ht="204.75">
      <c r="A99" s="274">
        <f>+A98+1</f>
        <v>59</v>
      </c>
      <c r="B99" s="400"/>
      <c r="C99" s="278" t="s">
        <v>70</v>
      </c>
      <c r="D99" s="414" t="s">
        <v>820</v>
      </c>
      <c r="E99" s="154" t="s">
        <v>2416</v>
      </c>
      <c r="F99" s="400"/>
      <c r="G99" s="400" t="s">
        <v>327</v>
      </c>
      <c r="H99" s="400" t="s">
        <v>329</v>
      </c>
      <c r="I99" s="407">
        <f t="shared" si="4"/>
        <v>114</v>
      </c>
      <c r="J99" s="278">
        <v>114</v>
      </c>
      <c r="K99" s="475"/>
      <c r="L99" s="408"/>
      <c r="M99" s="409"/>
    </row>
    <row r="100" spans="1:13" ht="47.25">
      <c r="A100" s="274">
        <f>+A99+1</f>
        <v>60</v>
      </c>
      <c r="B100" s="400"/>
      <c r="C100" s="170" t="s">
        <v>821</v>
      </c>
      <c r="D100" s="414" t="s">
        <v>822</v>
      </c>
      <c r="E100" s="154" t="s">
        <v>822</v>
      </c>
      <c r="F100" s="400"/>
      <c r="G100" s="400"/>
      <c r="H100" s="400" t="s">
        <v>329</v>
      </c>
      <c r="I100" s="407">
        <f t="shared" si="4"/>
        <v>1</v>
      </c>
      <c r="J100" s="278">
        <v>1</v>
      </c>
      <c r="K100" s="475"/>
      <c r="L100" s="408"/>
      <c r="M100" s="409"/>
    </row>
    <row r="101" spans="1:13" ht="78.75">
      <c r="A101" s="274"/>
      <c r="B101" s="400"/>
      <c r="C101" s="229" t="s">
        <v>823</v>
      </c>
      <c r="D101" s="414"/>
      <c r="E101" s="414"/>
      <c r="F101" s="400"/>
      <c r="G101" s="400"/>
      <c r="H101" s="400"/>
      <c r="I101" s="407">
        <f t="shared" si="4"/>
        <v>0</v>
      </c>
      <c r="J101" s="278"/>
      <c r="K101" s="475"/>
      <c r="L101" s="408"/>
      <c r="M101" s="409"/>
    </row>
    <row r="102" spans="1:13" ht="409.5">
      <c r="A102" s="274">
        <f>+A100+1</f>
        <v>61</v>
      </c>
      <c r="B102" s="400"/>
      <c r="C102" s="170" t="s">
        <v>824</v>
      </c>
      <c r="D102" s="414" t="s">
        <v>825</v>
      </c>
      <c r="E102" s="154" t="s">
        <v>2417</v>
      </c>
      <c r="F102" s="400"/>
      <c r="G102" s="400"/>
      <c r="H102" s="400" t="s">
        <v>329</v>
      </c>
      <c r="I102" s="407">
        <f t="shared" si="4"/>
        <v>1</v>
      </c>
      <c r="J102" s="278">
        <v>1</v>
      </c>
      <c r="K102" s="475"/>
      <c r="L102" s="408"/>
      <c r="M102" s="409"/>
    </row>
    <row r="103" spans="1:13" ht="409.5">
      <c r="A103" s="274">
        <f>+A102+1</f>
        <v>62</v>
      </c>
      <c r="B103" s="400"/>
      <c r="C103" s="170" t="s">
        <v>67</v>
      </c>
      <c r="D103" s="414" t="s">
        <v>826</v>
      </c>
      <c r="E103" s="154" t="s">
        <v>2418</v>
      </c>
      <c r="F103" s="400"/>
      <c r="G103" s="400"/>
      <c r="H103" s="400" t="s">
        <v>329</v>
      </c>
      <c r="I103" s="407">
        <f t="shared" si="4"/>
        <v>45</v>
      </c>
      <c r="J103" s="278">
        <v>45</v>
      </c>
      <c r="K103" s="475"/>
      <c r="L103" s="408"/>
      <c r="M103" s="409"/>
    </row>
    <row r="104" spans="1:13" ht="315">
      <c r="A104" s="404">
        <f t="shared" ref="A104:A109" si="5">+A103+1</f>
        <v>63</v>
      </c>
      <c r="B104" s="400"/>
      <c r="C104" s="170" t="s">
        <v>2825</v>
      </c>
      <c r="D104" s="414" t="s">
        <v>2826</v>
      </c>
      <c r="E104" s="419" t="s">
        <v>3624</v>
      </c>
      <c r="F104" s="400"/>
      <c r="G104" s="400"/>
      <c r="H104" s="400" t="s">
        <v>328</v>
      </c>
      <c r="I104" s="407">
        <f t="shared" si="4"/>
        <v>1</v>
      </c>
      <c r="J104" s="278">
        <v>1</v>
      </c>
      <c r="K104" s="475"/>
      <c r="L104" s="408"/>
      <c r="M104" s="409"/>
    </row>
    <row r="105" spans="1:13" ht="267.75">
      <c r="A105" s="274">
        <f>+A104+1</f>
        <v>64</v>
      </c>
      <c r="B105" s="400"/>
      <c r="C105" s="170" t="s">
        <v>46</v>
      </c>
      <c r="D105" s="414" t="s">
        <v>815</v>
      </c>
      <c r="E105" s="418" t="s">
        <v>2412</v>
      </c>
      <c r="F105" s="400"/>
      <c r="G105" s="400"/>
      <c r="H105" s="400" t="s">
        <v>329</v>
      </c>
      <c r="I105" s="407">
        <f t="shared" si="4"/>
        <v>1</v>
      </c>
      <c r="J105" s="278">
        <v>1</v>
      </c>
      <c r="K105" s="475"/>
      <c r="L105" s="408"/>
      <c r="M105" s="409"/>
    </row>
    <row r="106" spans="1:13" ht="31.5">
      <c r="A106" s="274">
        <f t="shared" si="5"/>
        <v>65</v>
      </c>
      <c r="B106" s="400"/>
      <c r="C106" s="170" t="s">
        <v>821</v>
      </c>
      <c r="D106" s="414" t="s">
        <v>827</v>
      </c>
      <c r="E106" s="154" t="s">
        <v>827</v>
      </c>
      <c r="F106" s="400"/>
      <c r="G106" s="400"/>
      <c r="H106" s="400" t="s">
        <v>329</v>
      </c>
      <c r="I106" s="407">
        <f t="shared" si="4"/>
        <v>1</v>
      </c>
      <c r="J106" s="278">
        <v>1</v>
      </c>
      <c r="K106" s="475"/>
      <c r="L106" s="408"/>
      <c r="M106" s="409"/>
    </row>
    <row r="107" spans="1:13" ht="362.25">
      <c r="A107" s="274">
        <f t="shared" si="5"/>
        <v>66</v>
      </c>
      <c r="B107" s="400"/>
      <c r="C107" s="170" t="s">
        <v>372</v>
      </c>
      <c r="D107" s="414" t="s">
        <v>828</v>
      </c>
      <c r="E107" s="154" t="s">
        <v>2419</v>
      </c>
      <c r="F107" s="400"/>
      <c r="G107" s="400"/>
      <c r="H107" s="400" t="s">
        <v>329</v>
      </c>
      <c r="I107" s="407">
        <f t="shared" si="4"/>
        <v>1</v>
      </c>
      <c r="J107" s="278">
        <v>1</v>
      </c>
      <c r="K107" s="475"/>
      <c r="L107" s="408"/>
      <c r="M107" s="409"/>
    </row>
    <row r="108" spans="1:13" ht="220.5">
      <c r="A108" s="274">
        <f t="shared" si="5"/>
        <v>67</v>
      </c>
      <c r="B108" s="400"/>
      <c r="C108" s="170" t="s">
        <v>69</v>
      </c>
      <c r="D108" s="414" t="s">
        <v>819</v>
      </c>
      <c r="E108" s="154" t="s">
        <v>2420</v>
      </c>
      <c r="F108" s="400"/>
      <c r="G108" s="400"/>
      <c r="H108" s="400" t="s">
        <v>329</v>
      </c>
      <c r="I108" s="407">
        <f t="shared" si="4"/>
        <v>1</v>
      </c>
      <c r="J108" s="278">
        <v>1</v>
      </c>
      <c r="K108" s="475"/>
      <c r="L108" s="408"/>
      <c r="M108" s="409"/>
    </row>
    <row r="109" spans="1:13" ht="204.75">
      <c r="A109" s="274">
        <f t="shared" si="5"/>
        <v>68</v>
      </c>
      <c r="B109" s="400"/>
      <c r="C109" s="170" t="s">
        <v>70</v>
      </c>
      <c r="D109" s="414" t="s">
        <v>820</v>
      </c>
      <c r="E109" s="154" t="s">
        <v>2416</v>
      </c>
      <c r="F109" s="400"/>
      <c r="G109" s="400"/>
      <c r="H109" s="400" t="s">
        <v>329</v>
      </c>
      <c r="I109" s="407">
        <f t="shared" si="4"/>
        <v>45</v>
      </c>
      <c r="J109" s="278">
        <v>45</v>
      </c>
      <c r="K109" s="475"/>
      <c r="L109" s="408"/>
      <c r="M109" s="409"/>
    </row>
    <row r="110" spans="1:13" s="423" customFormat="1">
      <c r="A110" s="412"/>
      <c r="B110" s="132"/>
      <c r="C110" s="422" t="s">
        <v>590</v>
      </c>
      <c r="D110" s="132"/>
      <c r="E110" s="132"/>
      <c r="F110" s="132"/>
      <c r="G110" s="132"/>
      <c r="H110" s="276"/>
      <c r="I110" s="407">
        <f t="shared" si="4"/>
        <v>0</v>
      </c>
      <c r="J110" s="402"/>
      <c r="K110" s="475"/>
      <c r="L110" s="408"/>
      <c r="M110" s="409"/>
    </row>
    <row r="111" spans="1:13" s="424" customFormat="1">
      <c r="A111" s="404"/>
      <c r="B111" s="147"/>
      <c r="C111" s="159" t="s">
        <v>37</v>
      </c>
      <c r="D111" s="147"/>
      <c r="E111" s="147"/>
      <c r="F111" s="147"/>
      <c r="G111" s="147"/>
      <c r="H111" s="276"/>
      <c r="I111" s="407">
        <f t="shared" si="4"/>
        <v>0</v>
      </c>
      <c r="J111" s="405"/>
      <c r="K111" s="475"/>
      <c r="L111" s="408"/>
      <c r="M111" s="409"/>
    </row>
    <row r="112" spans="1:13" s="413" customFormat="1" ht="236.25">
      <c r="A112" s="274">
        <f>+A109+1</f>
        <v>69</v>
      </c>
      <c r="B112" s="276"/>
      <c r="C112" s="170" t="s">
        <v>89</v>
      </c>
      <c r="D112" s="414" t="s">
        <v>940</v>
      </c>
      <c r="E112" s="418" t="s">
        <v>2421</v>
      </c>
      <c r="F112" s="276"/>
      <c r="G112" s="276"/>
      <c r="H112" s="425" t="s">
        <v>330</v>
      </c>
      <c r="I112" s="407">
        <f t="shared" si="4"/>
        <v>34</v>
      </c>
      <c r="J112" s="426">
        <v>32</v>
      </c>
      <c r="K112" s="475"/>
      <c r="L112" s="408"/>
      <c r="M112" s="409">
        <v>2</v>
      </c>
    </row>
    <row r="113" spans="1:13" s="413" customFormat="1" ht="141.75">
      <c r="A113" s="274">
        <f>+A112+1</f>
        <v>70</v>
      </c>
      <c r="B113" s="276"/>
      <c r="C113" s="170" t="s">
        <v>101</v>
      </c>
      <c r="D113" s="414" t="s">
        <v>941</v>
      </c>
      <c r="E113" s="154" t="s">
        <v>2422</v>
      </c>
      <c r="F113" s="276"/>
      <c r="G113" s="276"/>
      <c r="H113" s="177" t="s">
        <v>329</v>
      </c>
      <c r="I113" s="407">
        <f t="shared" si="4"/>
        <v>23</v>
      </c>
      <c r="J113" s="427">
        <v>23</v>
      </c>
      <c r="K113" s="475"/>
      <c r="L113" s="408"/>
      <c r="M113" s="409"/>
    </row>
    <row r="114" spans="1:13" s="413" customFormat="1" ht="267.75">
      <c r="A114" s="274">
        <f t="shared" ref="A114:A156" si="6">+A113+1</f>
        <v>71</v>
      </c>
      <c r="B114" s="276"/>
      <c r="C114" s="170" t="s">
        <v>591</v>
      </c>
      <c r="D114" s="414" t="s">
        <v>942</v>
      </c>
      <c r="E114" s="154" t="s">
        <v>2423</v>
      </c>
      <c r="F114" s="276"/>
      <c r="G114" s="276"/>
      <c r="H114" s="177" t="s">
        <v>329</v>
      </c>
      <c r="I114" s="407">
        <f t="shared" si="4"/>
        <v>32</v>
      </c>
      <c r="J114" s="427">
        <v>32</v>
      </c>
      <c r="K114" s="475"/>
      <c r="L114" s="408"/>
      <c r="M114" s="409"/>
    </row>
    <row r="115" spans="1:13" ht="287.25" customHeight="1">
      <c r="A115" s="274">
        <f t="shared" si="6"/>
        <v>72</v>
      </c>
      <c r="B115" s="400"/>
      <c r="C115" s="170" t="s">
        <v>592</v>
      </c>
      <c r="D115" s="275" t="s">
        <v>667</v>
      </c>
      <c r="E115" s="428" t="s">
        <v>2424</v>
      </c>
      <c r="F115" s="400" t="s">
        <v>327</v>
      </c>
      <c r="G115" s="400" t="s">
        <v>327</v>
      </c>
      <c r="H115" s="177" t="s">
        <v>329</v>
      </c>
      <c r="I115" s="407">
        <f t="shared" si="4"/>
        <v>13</v>
      </c>
      <c r="J115" s="427">
        <v>12</v>
      </c>
      <c r="K115" s="475"/>
      <c r="L115" s="408">
        <v>1</v>
      </c>
      <c r="M115" s="409"/>
    </row>
    <row r="116" spans="1:13" s="413" customFormat="1" ht="47.25">
      <c r="A116" s="274">
        <f t="shared" si="6"/>
        <v>73</v>
      </c>
      <c r="B116" s="276"/>
      <c r="C116" s="170" t="s">
        <v>96</v>
      </c>
      <c r="D116" s="275" t="s">
        <v>668</v>
      </c>
      <c r="E116" s="154" t="s">
        <v>2425</v>
      </c>
      <c r="F116" s="276" t="s">
        <v>327</v>
      </c>
      <c r="G116" s="276" t="s">
        <v>327</v>
      </c>
      <c r="H116" s="425" t="s">
        <v>329</v>
      </c>
      <c r="I116" s="407">
        <f t="shared" si="4"/>
        <v>37</v>
      </c>
      <c r="J116" s="426">
        <v>30</v>
      </c>
      <c r="K116" s="475"/>
      <c r="L116" s="408">
        <v>5</v>
      </c>
      <c r="M116" s="409">
        <v>2</v>
      </c>
    </row>
    <row r="117" spans="1:13" s="129" customFormat="1" ht="141.75">
      <c r="A117" s="274">
        <f t="shared" si="6"/>
        <v>74</v>
      </c>
      <c r="B117" s="276"/>
      <c r="C117" s="170" t="s">
        <v>95</v>
      </c>
      <c r="D117" s="414" t="s">
        <v>943</v>
      </c>
      <c r="E117" s="154" t="s">
        <v>2426</v>
      </c>
      <c r="F117" s="276"/>
      <c r="G117" s="276"/>
      <c r="H117" s="177" t="s">
        <v>330</v>
      </c>
      <c r="I117" s="407">
        <f t="shared" si="4"/>
        <v>50</v>
      </c>
      <c r="J117" s="427">
        <v>45</v>
      </c>
      <c r="K117" s="475">
        <v>3</v>
      </c>
      <c r="L117" s="408"/>
      <c r="M117" s="409">
        <v>2</v>
      </c>
    </row>
    <row r="118" spans="1:13" s="283" customFormat="1" ht="157.5">
      <c r="A118" s="274">
        <f t="shared" si="6"/>
        <v>75</v>
      </c>
      <c r="B118" s="400"/>
      <c r="C118" s="170" t="s">
        <v>593</v>
      </c>
      <c r="D118" s="414" t="s">
        <v>944</v>
      </c>
      <c r="E118" s="418" t="s">
        <v>944</v>
      </c>
      <c r="F118" s="400"/>
      <c r="G118" s="400"/>
      <c r="H118" s="425" t="s">
        <v>329</v>
      </c>
      <c r="I118" s="407">
        <f t="shared" si="4"/>
        <v>12</v>
      </c>
      <c r="J118" s="426">
        <v>10</v>
      </c>
      <c r="K118" s="475"/>
      <c r="L118" s="408"/>
      <c r="M118" s="409">
        <v>2</v>
      </c>
    </row>
    <row r="119" spans="1:13" s="129" customFormat="1" ht="31.5">
      <c r="A119" s="274">
        <f t="shared" si="6"/>
        <v>76</v>
      </c>
      <c r="B119" s="276"/>
      <c r="C119" s="170" t="s">
        <v>594</v>
      </c>
      <c r="D119" s="414" t="s">
        <v>945</v>
      </c>
      <c r="E119" s="154" t="s">
        <v>945</v>
      </c>
      <c r="F119" s="276"/>
      <c r="G119" s="276"/>
      <c r="H119" s="425" t="s">
        <v>333</v>
      </c>
      <c r="I119" s="407">
        <f t="shared" si="4"/>
        <v>27</v>
      </c>
      <c r="J119" s="426">
        <v>26</v>
      </c>
      <c r="K119" s="475"/>
      <c r="L119" s="408"/>
      <c r="M119" s="409">
        <v>1</v>
      </c>
    </row>
    <row r="120" spans="1:13" s="283" customFormat="1" ht="31.5">
      <c r="A120" s="274">
        <f t="shared" si="6"/>
        <v>77</v>
      </c>
      <c r="B120" s="400"/>
      <c r="C120" s="170" t="s">
        <v>595</v>
      </c>
      <c r="D120" s="414" t="s">
        <v>946</v>
      </c>
      <c r="E120" s="154" t="s">
        <v>946</v>
      </c>
      <c r="F120" s="400"/>
      <c r="G120" s="400"/>
      <c r="H120" s="177" t="s">
        <v>330</v>
      </c>
      <c r="I120" s="407">
        <f t="shared" si="4"/>
        <v>75</v>
      </c>
      <c r="J120" s="427">
        <v>73</v>
      </c>
      <c r="K120" s="475"/>
      <c r="L120" s="408"/>
      <c r="M120" s="409">
        <v>2</v>
      </c>
    </row>
    <row r="121" spans="1:13" s="129" customFormat="1" ht="236.25">
      <c r="A121" s="274">
        <f t="shared" si="6"/>
        <v>78</v>
      </c>
      <c r="B121" s="276"/>
      <c r="C121" s="170" t="s">
        <v>99</v>
      </c>
      <c r="D121" s="414" t="s">
        <v>947</v>
      </c>
      <c r="E121" s="154" t="s">
        <v>2427</v>
      </c>
      <c r="F121" s="276"/>
      <c r="G121" s="276"/>
      <c r="H121" s="177" t="s">
        <v>330</v>
      </c>
      <c r="I121" s="407">
        <f t="shared" si="4"/>
        <v>39</v>
      </c>
      <c r="J121" s="427">
        <v>38</v>
      </c>
      <c r="K121" s="475"/>
      <c r="L121" s="408"/>
      <c r="M121" s="409">
        <v>1</v>
      </c>
    </row>
    <row r="122" spans="1:13" s="129" customFormat="1" ht="409.5">
      <c r="A122" s="412">
        <f t="shared" si="6"/>
        <v>79</v>
      </c>
      <c r="B122" s="276"/>
      <c r="C122" s="163" t="s">
        <v>47</v>
      </c>
      <c r="D122" s="429" t="s">
        <v>1284</v>
      </c>
      <c r="E122" s="418" t="s">
        <v>3628</v>
      </c>
      <c r="F122" s="276"/>
      <c r="G122" s="276"/>
      <c r="H122" s="425" t="s">
        <v>329</v>
      </c>
      <c r="I122" s="407">
        <f t="shared" si="4"/>
        <v>1</v>
      </c>
      <c r="J122" s="426"/>
      <c r="K122" s="475">
        <v>1</v>
      </c>
      <c r="L122" s="408"/>
      <c r="M122" s="409"/>
    </row>
    <row r="123" spans="1:13" s="129" customFormat="1" ht="220.5">
      <c r="A123" s="412">
        <f>+A122+1</f>
        <v>80</v>
      </c>
      <c r="B123" s="276"/>
      <c r="C123" s="163" t="s">
        <v>2791</v>
      </c>
      <c r="D123" s="429" t="s">
        <v>1284</v>
      </c>
      <c r="E123" s="418" t="s">
        <v>2801</v>
      </c>
      <c r="F123" s="276"/>
      <c r="G123" s="276"/>
      <c r="H123" s="425"/>
      <c r="I123" s="407">
        <f t="shared" si="4"/>
        <v>5</v>
      </c>
      <c r="J123" s="426">
        <v>5</v>
      </c>
      <c r="K123" s="475"/>
      <c r="L123" s="408"/>
      <c r="M123" s="409"/>
    </row>
    <row r="124" spans="1:13" s="283" customFormat="1" ht="157.5">
      <c r="A124" s="412">
        <f>+A123+1</f>
        <v>81</v>
      </c>
      <c r="B124" s="400"/>
      <c r="C124" s="170" t="s">
        <v>2817</v>
      </c>
      <c r="D124" s="414" t="s">
        <v>2827</v>
      </c>
      <c r="E124" s="154" t="s">
        <v>2802</v>
      </c>
      <c r="F124" s="400"/>
      <c r="G124" s="400"/>
      <c r="H124" s="425" t="s">
        <v>329</v>
      </c>
      <c r="I124" s="407">
        <f t="shared" si="4"/>
        <v>6</v>
      </c>
      <c r="J124" s="426">
        <v>6</v>
      </c>
      <c r="K124" s="475"/>
      <c r="L124" s="408"/>
      <c r="M124" s="409"/>
    </row>
    <row r="125" spans="1:13" s="283" customFormat="1" ht="110.25">
      <c r="A125" s="412">
        <f>+A124+1</f>
        <v>82</v>
      </c>
      <c r="B125" s="400"/>
      <c r="C125" s="170" t="s">
        <v>2792</v>
      </c>
      <c r="D125" s="414" t="s">
        <v>2803</v>
      </c>
      <c r="E125" s="154" t="s">
        <v>2803</v>
      </c>
      <c r="F125" s="400"/>
      <c r="G125" s="400"/>
      <c r="H125" s="425"/>
      <c r="I125" s="407">
        <f t="shared" si="4"/>
        <v>3</v>
      </c>
      <c r="J125" s="426">
        <v>3</v>
      </c>
      <c r="K125" s="475"/>
      <c r="L125" s="408"/>
      <c r="M125" s="409"/>
    </row>
    <row r="126" spans="1:13" s="283" customFormat="1" ht="63">
      <c r="A126" s="274">
        <f>+A125+1</f>
        <v>83</v>
      </c>
      <c r="B126" s="400"/>
      <c r="C126" s="153" t="s">
        <v>1657</v>
      </c>
      <c r="D126" s="414" t="s">
        <v>948</v>
      </c>
      <c r="E126" s="154" t="s">
        <v>2428</v>
      </c>
      <c r="F126" s="400"/>
      <c r="G126" s="400"/>
      <c r="H126" s="172" t="s">
        <v>330</v>
      </c>
      <c r="I126" s="407">
        <f t="shared" si="4"/>
        <v>31</v>
      </c>
      <c r="J126" s="426">
        <v>31</v>
      </c>
      <c r="K126" s="475"/>
      <c r="L126" s="408"/>
      <c r="M126" s="409"/>
    </row>
    <row r="127" spans="1:13" s="283" customFormat="1" ht="47.25">
      <c r="A127" s="274">
        <f t="shared" si="6"/>
        <v>84</v>
      </c>
      <c r="B127" s="400"/>
      <c r="C127" s="153" t="s">
        <v>1658</v>
      </c>
      <c r="D127" s="414" t="s">
        <v>949</v>
      </c>
      <c r="E127" s="153" t="s">
        <v>2429</v>
      </c>
      <c r="F127" s="400"/>
      <c r="G127" s="400"/>
      <c r="H127" s="172" t="s">
        <v>330</v>
      </c>
      <c r="I127" s="407">
        <f t="shared" si="4"/>
        <v>25</v>
      </c>
      <c r="J127" s="426">
        <v>25</v>
      </c>
      <c r="K127" s="475"/>
      <c r="L127" s="408"/>
      <c r="M127" s="409"/>
    </row>
    <row r="128" spans="1:13" s="283" customFormat="1" ht="94.5">
      <c r="A128" s="274">
        <f t="shared" si="6"/>
        <v>85</v>
      </c>
      <c r="B128" s="400"/>
      <c r="C128" s="153" t="s">
        <v>1659</v>
      </c>
      <c r="D128" s="414" t="s">
        <v>950</v>
      </c>
      <c r="E128" s="153" t="s">
        <v>2430</v>
      </c>
      <c r="F128" s="400"/>
      <c r="G128" s="400"/>
      <c r="H128" s="172" t="s">
        <v>330</v>
      </c>
      <c r="I128" s="407">
        <f t="shared" si="4"/>
        <v>24</v>
      </c>
      <c r="J128" s="426">
        <v>24</v>
      </c>
      <c r="K128" s="475"/>
      <c r="L128" s="408"/>
      <c r="M128" s="409"/>
    </row>
    <row r="129" spans="1:13" s="283" customFormat="1" ht="94.5">
      <c r="A129" s="274">
        <f t="shared" si="6"/>
        <v>86</v>
      </c>
      <c r="B129" s="400"/>
      <c r="C129" s="153" t="s">
        <v>1660</v>
      </c>
      <c r="D129" s="414" t="s">
        <v>951</v>
      </c>
      <c r="E129" s="154" t="s">
        <v>2431</v>
      </c>
      <c r="F129" s="400"/>
      <c r="G129" s="400"/>
      <c r="H129" s="172" t="s">
        <v>330</v>
      </c>
      <c r="I129" s="407">
        <f t="shared" si="4"/>
        <v>24</v>
      </c>
      <c r="J129" s="426">
        <v>24</v>
      </c>
      <c r="K129" s="475"/>
      <c r="L129" s="408"/>
      <c r="M129" s="409"/>
    </row>
    <row r="130" spans="1:13" s="283" customFormat="1">
      <c r="A130" s="274"/>
      <c r="B130" s="400"/>
      <c r="C130" s="179" t="s">
        <v>74</v>
      </c>
      <c r="D130" s="400"/>
      <c r="E130" s="400"/>
      <c r="F130" s="400"/>
      <c r="G130" s="400"/>
      <c r="H130" s="425"/>
      <c r="I130" s="407">
        <f t="shared" si="4"/>
        <v>0</v>
      </c>
      <c r="J130" s="426"/>
      <c r="K130" s="475"/>
      <c r="L130" s="408"/>
      <c r="M130" s="409"/>
    </row>
    <row r="131" spans="1:13" s="129" customFormat="1" ht="63">
      <c r="A131" s="274">
        <f>+A129+1</f>
        <v>87</v>
      </c>
      <c r="B131" s="276"/>
      <c r="C131" s="170" t="s">
        <v>596</v>
      </c>
      <c r="D131" s="414" t="s">
        <v>952</v>
      </c>
      <c r="E131" s="406" t="s">
        <v>952</v>
      </c>
      <c r="F131" s="276"/>
      <c r="G131" s="276"/>
      <c r="H131" s="425" t="s">
        <v>329</v>
      </c>
      <c r="I131" s="407">
        <f t="shared" si="4"/>
        <v>52</v>
      </c>
      <c r="J131" s="426">
        <v>52</v>
      </c>
      <c r="K131" s="475"/>
      <c r="L131" s="408"/>
      <c r="M131" s="409"/>
    </row>
    <row r="132" spans="1:13" s="129" customFormat="1" ht="299.25">
      <c r="A132" s="274">
        <f t="shared" si="6"/>
        <v>88</v>
      </c>
      <c r="B132" s="276"/>
      <c r="C132" s="170" t="s">
        <v>597</v>
      </c>
      <c r="D132" s="414" t="s">
        <v>1663</v>
      </c>
      <c r="E132" s="154" t="s">
        <v>2432</v>
      </c>
      <c r="F132" s="276"/>
      <c r="G132" s="276"/>
      <c r="H132" s="177" t="s">
        <v>329</v>
      </c>
      <c r="I132" s="407">
        <f t="shared" si="4"/>
        <v>66</v>
      </c>
      <c r="J132" s="427">
        <v>65</v>
      </c>
      <c r="K132" s="475"/>
      <c r="L132" s="408"/>
      <c r="M132" s="409">
        <v>1</v>
      </c>
    </row>
    <row r="133" spans="1:13" s="283" customFormat="1" ht="78.75">
      <c r="A133" s="274">
        <f t="shared" si="6"/>
        <v>89</v>
      </c>
      <c r="B133" s="400"/>
      <c r="C133" s="170" t="s">
        <v>598</v>
      </c>
      <c r="D133" s="414" t="s">
        <v>953</v>
      </c>
      <c r="E133" s="154" t="s">
        <v>953</v>
      </c>
      <c r="F133" s="400"/>
      <c r="G133" s="400"/>
      <c r="H133" s="425" t="s">
        <v>329</v>
      </c>
      <c r="I133" s="407">
        <f t="shared" si="4"/>
        <v>21</v>
      </c>
      <c r="J133" s="426">
        <v>21</v>
      </c>
      <c r="K133" s="475"/>
      <c r="L133" s="408"/>
      <c r="M133" s="409"/>
    </row>
    <row r="134" spans="1:13" s="129" customFormat="1" ht="267.75">
      <c r="A134" s="274">
        <f t="shared" si="6"/>
        <v>90</v>
      </c>
      <c r="B134" s="276"/>
      <c r="C134" s="170" t="s">
        <v>599</v>
      </c>
      <c r="D134" s="414" t="s">
        <v>954</v>
      </c>
      <c r="E134" s="154" t="s">
        <v>2433</v>
      </c>
      <c r="F134" s="276"/>
      <c r="G134" s="276"/>
      <c r="H134" s="425" t="s">
        <v>329</v>
      </c>
      <c r="I134" s="407">
        <f t="shared" si="4"/>
        <v>46</v>
      </c>
      <c r="J134" s="426">
        <v>45</v>
      </c>
      <c r="K134" s="475"/>
      <c r="L134" s="408"/>
      <c r="M134" s="409">
        <v>1</v>
      </c>
    </row>
    <row r="135" spans="1:13" s="129" customFormat="1" ht="31.5">
      <c r="A135" s="274">
        <f t="shared" si="6"/>
        <v>91</v>
      </c>
      <c r="B135" s="276"/>
      <c r="C135" s="170" t="s">
        <v>600</v>
      </c>
      <c r="D135" s="414" t="s">
        <v>955</v>
      </c>
      <c r="E135" s="154" t="s">
        <v>2434</v>
      </c>
      <c r="F135" s="276"/>
      <c r="G135" s="276"/>
      <c r="H135" s="177" t="s">
        <v>329</v>
      </c>
      <c r="I135" s="407">
        <f t="shared" ref="I135:I198" si="7">SUM(J135:M135)</f>
        <v>37</v>
      </c>
      <c r="J135" s="427">
        <v>37</v>
      </c>
      <c r="K135" s="475"/>
      <c r="L135" s="408"/>
      <c r="M135" s="409"/>
    </row>
    <row r="136" spans="1:13" s="129" customFormat="1" ht="31.5">
      <c r="A136" s="274">
        <f t="shared" si="6"/>
        <v>92</v>
      </c>
      <c r="B136" s="276"/>
      <c r="C136" s="170" t="s">
        <v>601</v>
      </c>
      <c r="D136" s="414" t="s">
        <v>955</v>
      </c>
      <c r="E136" s="154" t="s">
        <v>2435</v>
      </c>
      <c r="F136" s="276"/>
      <c r="G136" s="276"/>
      <c r="H136" s="177" t="s">
        <v>329</v>
      </c>
      <c r="I136" s="407">
        <f t="shared" si="7"/>
        <v>22</v>
      </c>
      <c r="J136" s="427">
        <v>22</v>
      </c>
      <c r="K136" s="475"/>
      <c r="L136" s="408"/>
      <c r="M136" s="409"/>
    </row>
    <row r="137" spans="1:13" s="283" customFormat="1" ht="94.5">
      <c r="A137" s="274">
        <f t="shared" si="6"/>
        <v>93</v>
      </c>
      <c r="B137" s="400"/>
      <c r="C137" s="170" t="s">
        <v>602</v>
      </c>
      <c r="D137" s="414" t="s">
        <v>956</v>
      </c>
      <c r="E137" s="154" t="s">
        <v>2436</v>
      </c>
      <c r="F137" s="400"/>
      <c r="G137" s="400"/>
      <c r="H137" s="425" t="s">
        <v>329</v>
      </c>
      <c r="I137" s="407">
        <f t="shared" si="7"/>
        <v>31</v>
      </c>
      <c r="J137" s="427">
        <v>31</v>
      </c>
      <c r="K137" s="475"/>
      <c r="L137" s="408"/>
      <c r="M137" s="409"/>
    </row>
    <row r="138" spans="1:13" s="129" customFormat="1" ht="126">
      <c r="A138" s="274">
        <f t="shared" si="6"/>
        <v>94</v>
      </c>
      <c r="B138" s="276"/>
      <c r="C138" s="170" t="s">
        <v>603</v>
      </c>
      <c r="D138" s="414" t="s">
        <v>960</v>
      </c>
      <c r="E138" s="154" t="s">
        <v>2437</v>
      </c>
      <c r="F138" s="276"/>
      <c r="G138" s="276"/>
      <c r="H138" s="425" t="s">
        <v>329</v>
      </c>
      <c r="I138" s="407">
        <f t="shared" si="7"/>
        <v>39</v>
      </c>
      <c r="J138" s="427">
        <v>36</v>
      </c>
      <c r="K138" s="475">
        <v>3</v>
      </c>
      <c r="L138" s="408"/>
      <c r="M138" s="409"/>
    </row>
    <row r="139" spans="1:13" s="283" customFormat="1" ht="78.75">
      <c r="A139" s="274">
        <f t="shared" si="6"/>
        <v>95</v>
      </c>
      <c r="B139" s="400"/>
      <c r="C139" s="170" t="s">
        <v>604</v>
      </c>
      <c r="D139" s="429" t="s">
        <v>959</v>
      </c>
      <c r="E139" s="154" t="s">
        <v>2438</v>
      </c>
      <c r="F139" s="400"/>
      <c r="G139" s="400"/>
      <c r="H139" s="177" t="s">
        <v>329</v>
      </c>
      <c r="I139" s="407">
        <f t="shared" si="7"/>
        <v>75</v>
      </c>
      <c r="J139" s="427">
        <v>75</v>
      </c>
      <c r="K139" s="475"/>
      <c r="L139" s="408"/>
      <c r="M139" s="409"/>
    </row>
    <row r="140" spans="1:13" s="129" customFormat="1" ht="189">
      <c r="A140" s="274">
        <f t="shared" si="6"/>
        <v>96</v>
      </c>
      <c r="B140" s="276"/>
      <c r="C140" s="170" t="s">
        <v>605</v>
      </c>
      <c r="D140" s="414" t="s">
        <v>958</v>
      </c>
      <c r="E140" s="154" t="s">
        <v>958</v>
      </c>
      <c r="F140" s="276"/>
      <c r="G140" s="276"/>
      <c r="H140" s="177" t="s">
        <v>329</v>
      </c>
      <c r="I140" s="407">
        <f t="shared" si="7"/>
        <v>37</v>
      </c>
      <c r="J140" s="427">
        <v>37</v>
      </c>
      <c r="K140" s="475"/>
      <c r="L140" s="408"/>
      <c r="M140" s="409"/>
    </row>
    <row r="141" spans="1:13" s="129" customFormat="1" ht="299.25">
      <c r="A141" s="274">
        <f t="shared" si="6"/>
        <v>97</v>
      </c>
      <c r="B141" s="276"/>
      <c r="C141" s="170" t="s">
        <v>606</v>
      </c>
      <c r="D141" s="414" t="s">
        <v>957</v>
      </c>
      <c r="E141" s="154" t="s">
        <v>2439</v>
      </c>
      <c r="F141" s="276"/>
      <c r="G141" s="276"/>
      <c r="H141" s="425" t="s">
        <v>329</v>
      </c>
      <c r="I141" s="407">
        <f t="shared" si="7"/>
        <v>31</v>
      </c>
      <c r="J141" s="426">
        <v>31</v>
      </c>
      <c r="K141" s="475"/>
      <c r="L141" s="408"/>
      <c r="M141" s="409"/>
    </row>
    <row r="142" spans="1:13" s="129" customFormat="1" ht="157.5">
      <c r="A142" s="274">
        <f t="shared" si="6"/>
        <v>98</v>
      </c>
      <c r="B142" s="276"/>
      <c r="C142" s="170" t="s">
        <v>607</v>
      </c>
      <c r="D142" s="414" t="s">
        <v>963</v>
      </c>
      <c r="E142" s="418" t="s">
        <v>2440</v>
      </c>
      <c r="F142" s="276"/>
      <c r="G142" s="276"/>
      <c r="H142" s="425" t="s">
        <v>329</v>
      </c>
      <c r="I142" s="407">
        <f t="shared" si="7"/>
        <v>58</v>
      </c>
      <c r="J142" s="426">
        <v>58</v>
      </c>
      <c r="K142" s="475"/>
      <c r="L142" s="408"/>
      <c r="M142" s="409"/>
    </row>
    <row r="143" spans="1:13" s="283" customFormat="1" ht="157.5">
      <c r="A143" s="274">
        <f t="shared" si="6"/>
        <v>99</v>
      </c>
      <c r="B143" s="400"/>
      <c r="C143" s="170" t="s">
        <v>608</v>
      </c>
      <c r="D143" s="414" t="s">
        <v>961</v>
      </c>
      <c r="E143" s="418" t="s">
        <v>961</v>
      </c>
      <c r="F143" s="400"/>
      <c r="G143" s="400"/>
      <c r="H143" s="177" t="s">
        <v>329</v>
      </c>
      <c r="I143" s="407">
        <f t="shared" si="7"/>
        <v>23</v>
      </c>
      <c r="J143" s="427">
        <v>23</v>
      </c>
      <c r="K143" s="475"/>
      <c r="L143" s="408"/>
      <c r="M143" s="409"/>
    </row>
    <row r="144" spans="1:13" s="129" customFormat="1" ht="126">
      <c r="A144" s="274">
        <f t="shared" si="6"/>
        <v>100</v>
      </c>
      <c r="B144" s="276"/>
      <c r="C144" s="170" t="s">
        <v>609</v>
      </c>
      <c r="D144" s="414" t="s">
        <v>962</v>
      </c>
      <c r="E144" s="154" t="s">
        <v>2441</v>
      </c>
      <c r="F144" s="276"/>
      <c r="G144" s="276"/>
      <c r="H144" s="177" t="s">
        <v>329</v>
      </c>
      <c r="I144" s="407">
        <f t="shared" si="7"/>
        <v>44</v>
      </c>
      <c r="J144" s="427">
        <v>44</v>
      </c>
      <c r="K144" s="475"/>
      <c r="L144" s="408"/>
      <c r="M144" s="409"/>
    </row>
    <row r="145" spans="1:13" s="283" customFormat="1" ht="63">
      <c r="A145" s="274">
        <f t="shared" si="6"/>
        <v>101</v>
      </c>
      <c r="B145" s="400"/>
      <c r="C145" s="170" t="s">
        <v>610</v>
      </c>
      <c r="D145" s="414" t="s">
        <v>964</v>
      </c>
      <c r="E145" s="154" t="s">
        <v>2442</v>
      </c>
      <c r="F145" s="400"/>
      <c r="G145" s="400"/>
      <c r="H145" s="425" t="s">
        <v>329</v>
      </c>
      <c r="I145" s="407">
        <f t="shared" si="7"/>
        <v>50</v>
      </c>
      <c r="J145" s="427">
        <v>50</v>
      </c>
      <c r="K145" s="475"/>
      <c r="L145" s="408"/>
      <c r="M145" s="409"/>
    </row>
    <row r="146" spans="1:13" s="129" customFormat="1" ht="31.5">
      <c r="A146" s="274">
        <f t="shared" si="6"/>
        <v>102</v>
      </c>
      <c r="B146" s="276"/>
      <c r="C146" s="170" t="s">
        <v>611</v>
      </c>
      <c r="D146" s="414" t="s">
        <v>965</v>
      </c>
      <c r="E146" s="154" t="s">
        <v>2443</v>
      </c>
      <c r="F146" s="276"/>
      <c r="G146" s="276"/>
      <c r="H146" s="177" t="s">
        <v>329</v>
      </c>
      <c r="I146" s="407">
        <f t="shared" si="7"/>
        <v>50</v>
      </c>
      <c r="J146" s="427">
        <v>50</v>
      </c>
      <c r="K146" s="475"/>
      <c r="L146" s="408"/>
      <c r="M146" s="409"/>
    </row>
    <row r="147" spans="1:13" s="283" customFormat="1" ht="252">
      <c r="A147" s="274">
        <f t="shared" si="6"/>
        <v>103</v>
      </c>
      <c r="B147" s="400"/>
      <c r="C147" s="170" t="s">
        <v>612</v>
      </c>
      <c r="D147" s="414" t="s">
        <v>966</v>
      </c>
      <c r="E147" s="154" t="s">
        <v>2444</v>
      </c>
      <c r="F147" s="400"/>
      <c r="G147" s="400"/>
      <c r="H147" s="425" t="s">
        <v>329</v>
      </c>
      <c r="I147" s="407">
        <f t="shared" si="7"/>
        <v>51</v>
      </c>
      <c r="J147" s="427">
        <v>51</v>
      </c>
      <c r="K147" s="475"/>
      <c r="L147" s="408"/>
      <c r="M147" s="409"/>
    </row>
    <row r="148" spans="1:13" s="129" customFormat="1" ht="173.25">
      <c r="A148" s="274">
        <f t="shared" si="6"/>
        <v>104</v>
      </c>
      <c r="B148" s="276"/>
      <c r="C148" s="170" t="s">
        <v>613</v>
      </c>
      <c r="D148" s="414" t="s">
        <v>967</v>
      </c>
      <c r="E148" s="154" t="s">
        <v>2445</v>
      </c>
      <c r="F148" s="276"/>
      <c r="G148" s="276"/>
      <c r="H148" s="425" t="s">
        <v>329</v>
      </c>
      <c r="I148" s="407">
        <f t="shared" si="7"/>
        <v>34</v>
      </c>
      <c r="J148" s="427">
        <v>34</v>
      </c>
      <c r="K148" s="475"/>
      <c r="L148" s="408"/>
      <c r="M148" s="409"/>
    </row>
    <row r="149" spans="1:13" s="283" customFormat="1" ht="141.75">
      <c r="A149" s="274">
        <f t="shared" si="6"/>
        <v>105</v>
      </c>
      <c r="B149" s="400"/>
      <c r="C149" s="170" t="s">
        <v>614</v>
      </c>
      <c r="D149" s="414" t="s">
        <v>968</v>
      </c>
      <c r="E149" s="154" t="s">
        <v>968</v>
      </c>
      <c r="F149" s="400"/>
      <c r="G149" s="400"/>
      <c r="H149" s="425" t="s">
        <v>329</v>
      </c>
      <c r="I149" s="407">
        <f t="shared" si="7"/>
        <v>39</v>
      </c>
      <c r="J149" s="427">
        <v>39</v>
      </c>
      <c r="K149" s="475"/>
      <c r="L149" s="408"/>
      <c r="M149" s="409"/>
    </row>
    <row r="150" spans="1:13" s="129" customFormat="1" ht="47.25">
      <c r="A150" s="274">
        <f t="shared" si="6"/>
        <v>106</v>
      </c>
      <c r="B150" s="276"/>
      <c r="C150" s="170" t="s">
        <v>615</v>
      </c>
      <c r="D150" s="275" t="s">
        <v>969</v>
      </c>
      <c r="E150" s="154" t="s">
        <v>969</v>
      </c>
      <c r="F150" s="276"/>
      <c r="G150" s="276"/>
      <c r="H150" s="177" t="s">
        <v>329</v>
      </c>
      <c r="I150" s="407">
        <f t="shared" si="7"/>
        <v>62</v>
      </c>
      <c r="J150" s="427">
        <v>62</v>
      </c>
      <c r="K150" s="475"/>
      <c r="L150" s="408"/>
      <c r="M150" s="409"/>
    </row>
    <row r="151" spans="1:13" s="129" customFormat="1" ht="63">
      <c r="A151" s="274">
        <f t="shared" si="6"/>
        <v>107</v>
      </c>
      <c r="B151" s="276"/>
      <c r="C151" s="170" t="s">
        <v>616</v>
      </c>
      <c r="D151" s="275" t="s">
        <v>970</v>
      </c>
      <c r="E151" s="154" t="s">
        <v>970</v>
      </c>
      <c r="F151" s="276"/>
      <c r="G151" s="276"/>
      <c r="H151" s="177" t="s">
        <v>329</v>
      </c>
      <c r="I151" s="407">
        <f t="shared" si="7"/>
        <v>44</v>
      </c>
      <c r="J151" s="427">
        <v>44</v>
      </c>
      <c r="K151" s="475"/>
      <c r="L151" s="408"/>
      <c r="M151" s="409"/>
    </row>
    <row r="152" spans="1:13" s="283" customFormat="1" ht="78.75">
      <c r="A152" s="274">
        <f t="shared" si="6"/>
        <v>108</v>
      </c>
      <c r="B152" s="400"/>
      <c r="C152" s="170" t="s">
        <v>617</v>
      </c>
      <c r="D152" s="275" t="s">
        <v>971</v>
      </c>
      <c r="E152" s="154" t="s">
        <v>2446</v>
      </c>
      <c r="F152" s="400"/>
      <c r="G152" s="400"/>
      <c r="H152" s="177" t="s">
        <v>329</v>
      </c>
      <c r="I152" s="407">
        <f t="shared" si="7"/>
        <v>43</v>
      </c>
      <c r="J152" s="427">
        <v>43</v>
      </c>
      <c r="K152" s="475"/>
      <c r="L152" s="408"/>
      <c r="M152" s="409"/>
    </row>
    <row r="153" spans="1:13" s="283" customFormat="1" ht="47.25">
      <c r="A153" s="274">
        <f t="shared" si="6"/>
        <v>109</v>
      </c>
      <c r="B153" s="400"/>
      <c r="C153" s="170" t="s">
        <v>618</v>
      </c>
      <c r="D153" s="275" t="s">
        <v>972</v>
      </c>
      <c r="E153" s="154" t="s">
        <v>972</v>
      </c>
      <c r="F153" s="400"/>
      <c r="G153" s="400"/>
      <c r="H153" s="177" t="s">
        <v>329</v>
      </c>
      <c r="I153" s="407">
        <f t="shared" si="7"/>
        <v>35</v>
      </c>
      <c r="J153" s="427">
        <v>35</v>
      </c>
      <c r="K153" s="475"/>
      <c r="L153" s="408"/>
      <c r="M153" s="409"/>
    </row>
    <row r="154" spans="1:13" s="283" customFormat="1" ht="173.25">
      <c r="A154" s="274">
        <f t="shared" si="6"/>
        <v>110</v>
      </c>
      <c r="B154" s="400"/>
      <c r="C154" s="170" t="s">
        <v>619</v>
      </c>
      <c r="D154" s="275" t="s">
        <v>973</v>
      </c>
      <c r="E154" s="154" t="s">
        <v>2447</v>
      </c>
      <c r="F154" s="400"/>
      <c r="G154" s="400"/>
      <c r="H154" s="177" t="s">
        <v>329</v>
      </c>
      <c r="I154" s="407">
        <f t="shared" si="7"/>
        <v>21</v>
      </c>
      <c r="J154" s="427">
        <v>21</v>
      </c>
      <c r="K154" s="475"/>
      <c r="L154" s="408"/>
      <c r="M154" s="409"/>
    </row>
    <row r="155" spans="1:13" s="129" customFormat="1" ht="78.75">
      <c r="A155" s="274">
        <f t="shared" si="6"/>
        <v>111</v>
      </c>
      <c r="B155" s="276"/>
      <c r="C155" s="170" t="s">
        <v>620</v>
      </c>
      <c r="D155" s="414" t="s">
        <v>974</v>
      </c>
      <c r="E155" s="154" t="s">
        <v>2448</v>
      </c>
      <c r="F155" s="276"/>
      <c r="G155" s="276"/>
      <c r="H155" s="177" t="s">
        <v>329</v>
      </c>
      <c r="I155" s="407">
        <f t="shared" si="7"/>
        <v>20</v>
      </c>
      <c r="J155" s="427">
        <v>20</v>
      </c>
      <c r="K155" s="475"/>
      <c r="L155" s="408"/>
      <c r="M155" s="409"/>
    </row>
    <row r="156" spans="1:13" s="129" customFormat="1" ht="141.75">
      <c r="A156" s="274">
        <f t="shared" si="6"/>
        <v>112</v>
      </c>
      <c r="B156" s="276"/>
      <c r="C156" s="170" t="s">
        <v>621</v>
      </c>
      <c r="D156" s="414" t="s">
        <v>975</v>
      </c>
      <c r="E156" s="154" t="s">
        <v>975</v>
      </c>
      <c r="F156" s="276"/>
      <c r="G156" s="276"/>
      <c r="H156" s="177" t="s">
        <v>329</v>
      </c>
      <c r="I156" s="407">
        <f t="shared" si="7"/>
        <v>26</v>
      </c>
      <c r="J156" s="427">
        <v>26</v>
      </c>
      <c r="K156" s="475"/>
      <c r="L156" s="408"/>
      <c r="M156" s="409"/>
    </row>
    <row r="157" spans="1:13" s="129" customFormat="1">
      <c r="A157" s="274"/>
      <c r="B157" s="276"/>
      <c r="C157" s="179" t="s">
        <v>669</v>
      </c>
      <c r="D157" s="276"/>
      <c r="E157" s="276"/>
      <c r="F157" s="276"/>
      <c r="G157" s="276"/>
      <c r="H157" s="177"/>
      <c r="I157" s="407">
        <f t="shared" si="7"/>
        <v>0</v>
      </c>
      <c r="J157" s="427"/>
      <c r="K157" s="475"/>
      <c r="L157" s="408"/>
      <c r="M157" s="409"/>
    </row>
    <row r="158" spans="1:13" s="129" customFormat="1">
      <c r="A158" s="274"/>
      <c r="B158" s="276"/>
      <c r="C158" s="179" t="s">
        <v>672</v>
      </c>
      <c r="D158" s="276"/>
      <c r="E158" s="276"/>
      <c r="F158" s="276"/>
      <c r="G158" s="276"/>
      <c r="H158" s="177"/>
      <c r="I158" s="407">
        <f t="shared" si="7"/>
        <v>0</v>
      </c>
      <c r="J158" s="427"/>
      <c r="K158" s="475"/>
      <c r="L158" s="408"/>
      <c r="M158" s="409"/>
    </row>
    <row r="159" spans="1:13" s="129" customFormat="1" ht="84.75" customHeight="1">
      <c r="A159" s="274">
        <f>+A156+1</f>
        <v>113</v>
      </c>
      <c r="B159" s="276"/>
      <c r="C159" s="170" t="s">
        <v>670</v>
      </c>
      <c r="D159" s="275" t="s">
        <v>671</v>
      </c>
      <c r="E159" s="154" t="s">
        <v>2449</v>
      </c>
      <c r="F159" s="400" t="s">
        <v>327</v>
      </c>
      <c r="G159" s="400" t="s">
        <v>327</v>
      </c>
      <c r="H159" s="177" t="s">
        <v>329</v>
      </c>
      <c r="I159" s="407">
        <f t="shared" si="7"/>
        <v>2</v>
      </c>
      <c r="J159" s="427">
        <v>1</v>
      </c>
      <c r="K159" s="475"/>
      <c r="L159" s="408">
        <v>1</v>
      </c>
      <c r="M159" s="409"/>
    </row>
    <row r="160" spans="1:13" s="129" customFormat="1" ht="144.75">
      <c r="A160" s="274">
        <f>+A159+1</f>
        <v>114</v>
      </c>
      <c r="B160" s="276"/>
      <c r="C160" s="170" t="s">
        <v>976</v>
      </c>
      <c r="D160" s="414" t="s">
        <v>981</v>
      </c>
      <c r="E160" s="154" t="s">
        <v>3629</v>
      </c>
      <c r="F160" s="400"/>
      <c r="G160" s="400"/>
      <c r="H160" s="177" t="s">
        <v>329</v>
      </c>
      <c r="I160" s="407">
        <f t="shared" si="7"/>
        <v>2</v>
      </c>
      <c r="J160" s="427">
        <v>2</v>
      </c>
      <c r="K160" s="475"/>
      <c r="L160" s="408"/>
      <c r="M160" s="409"/>
    </row>
    <row r="161" spans="1:13" s="129" customFormat="1" ht="94.5">
      <c r="A161" s="274">
        <f t="shared" ref="A161:A164" si="8">+A160+1</f>
        <v>115</v>
      </c>
      <c r="B161" s="276"/>
      <c r="C161" s="170" t="s">
        <v>977</v>
      </c>
      <c r="D161" s="414" t="s">
        <v>982</v>
      </c>
      <c r="E161" s="154" t="s">
        <v>2450</v>
      </c>
      <c r="F161" s="400"/>
      <c r="G161" s="400"/>
      <c r="H161" s="177" t="s">
        <v>329</v>
      </c>
      <c r="I161" s="407">
        <f t="shared" si="7"/>
        <v>1</v>
      </c>
      <c r="J161" s="427">
        <v>1</v>
      </c>
      <c r="K161" s="475"/>
      <c r="L161" s="408"/>
      <c r="M161" s="409"/>
    </row>
    <row r="162" spans="1:13" s="129" customFormat="1" ht="110.25">
      <c r="A162" s="274">
        <f t="shared" si="8"/>
        <v>116</v>
      </c>
      <c r="B162" s="276"/>
      <c r="C162" s="170" t="s">
        <v>978</v>
      </c>
      <c r="D162" s="414" t="s">
        <v>983</v>
      </c>
      <c r="E162" s="154" t="s">
        <v>2451</v>
      </c>
      <c r="F162" s="400"/>
      <c r="G162" s="400"/>
      <c r="H162" s="177" t="s">
        <v>329</v>
      </c>
      <c r="I162" s="407">
        <f t="shared" si="7"/>
        <v>1</v>
      </c>
      <c r="J162" s="427">
        <v>1</v>
      </c>
      <c r="K162" s="475"/>
      <c r="L162" s="408"/>
      <c r="M162" s="409"/>
    </row>
    <row r="163" spans="1:13" s="129" customFormat="1" ht="47.25">
      <c r="A163" s="274">
        <f t="shared" si="8"/>
        <v>117</v>
      </c>
      <c r="B163" s="276"/>
      <c r="C163" s="170" t="s">
        <v>979</v>
      </c>
      <c r="D163" s="414" t="s">
        <v>984</v>
      </c>
      <c r="E163" s="154" t="s">
        <v>2452</v>
      </c>
      <c r="F163" s="400"/>
      <c r="G163" s="400"/>
      <c r="H163" s="177" t="s">
        <v>329</v>
      </c>
      <c r="I163" s="407">
        <f t="shared" si="7"/>
        <v>1</v>
      </c>
      <c r="J163" s="427">
        <v>1</v>
      </c>
      <c r="K163" s="475"/>
      <c r="L163" s="408"/>
      <c r="M163" s="409"/>
    </row>
    <row r="164" spans="1:13" s="129" customFormat="1" ht="189">
      <c r="A164" s="274">
        <f t="shared" si="8"/>
        <v>118</v>
      </c>
      <c r="B164" s="276"/>
      <c r="C164" s="170" t="s">
        <v>980</v>
      </c>
      <c r="D164" s="414" t="s">
        <v>985</v>
      </c>
      <c r="E164" s="154" t="s">
        <v>2453</v>
      </c>
      <c r="F164" s="400"/>
      <c r="G164" s="400"/>
      <c r="H164" s="177" t="s">
        <v>329</v>
      </c>
      <c r="I164" s="407">
        <f t="shared" si="7"/>
        <v>1</v>
      </c>
      <c r="J164" s="427">
        <v>1</v>
      </c>
      <c r="K164" s="475"/>
      <c r="L164" s="408"/>
      <c r="M164" s="409"/>
    </row>
    <row r="165" spans="1:13" s="129" customFormat="1">
      <c r="A165" s="274"/>
      <c r="B165" s="276"/>
      <c r="C165" s="179" t="s">
        <v>673</v>
      </c>
      <c r="D165" s="276"/>
      <c r="E165" s="276"/>
      <c r="F165" s="276"/>
      <c r="G165" s="276"/>
      <c r="H165" s="177"/>
      <c r="I165" s="407">
        <f t="shared" si="7"/>
        <v>0</v>
      </c>
      <c r="J165" s="427"/>
      <c r="K165" s="475"/>
      <c r="L165" s="408"/>
      <c r="M165" s="409"/>
    </row>
    <row r="166" spans="1:13" s="129" customFormat="1" ht="110.25">
      <c r="A166" s="274">
        <f>+A164+1</f>
        <v>119</v>
      </c>
      <c r="B166" s="276"/>
      <c r="C166" s="275" t="s">
        <v>674</v>
      </c>
      <c r="D166" s="153" t="s">
        <v>2465</v>
      </c>
      <c r="E166" s="154" t="s">
        <v>2454</v>
      </c>
      <c r="F166" s="400" t="s">
        <v>327</v>
      </c>
      <c r="G166" s="400" t="s">
        <v>327</v>
      </c>
      <c r="H166" s="177" t="s">
        <v>329</v>
      </c>
      <c r="I166" s="407">
        <f t="shared" si="7"/>
        <v>2</v>
      </c>
      <c r="J166" s="427">
        <v>1</v>
      </c>
      <c r="K166" s="475"/>
      <c r="L166" s="408">
        <v>1</v>
      </c>
      <c r="M166" s="409"/>
    </row>
    <row r="167" spans="1:13" s="129" customFormat="1" ht="110.25">
      <c r="A167" s="274">
        <f>+A166+1</f>
        <v>120</v>
      </c>
      <c r="B167" s="276"/>
      <c r="C167" s="275" t="s">
        <v>675</v>
      </c>
      <c r="D167" s="153" t="s">
        <v>2464</v>
      </c>
      <c r="E167" s="154" t="s">
        <v>2455</v>
      </c>
      <c r="F167" s="400" t="s">
        <v>327</v>
      </c>
      <c r="G167" s="400" t="s">
        <v>327</v>
      </c>
      <c r="H167" s="177" t="s">
        <v>329</v>
      </c>
      <c r="I167" s="407">
        <f t="shared" si="7"/>
        <v>2</v>
      </c>
      <c r="J167" s="427">
        <v>1</v>
      </c>
      <c r="K167" s="475"/>
      <c r="L167" s="408">
        <v>1</v>
      </c>
      <c r="M167" s="409"/>
    </row>
    <row r="168" spans="1:13" s="129" customFormat="1">
      <c r="A168" s="274"/>
      <c r="B168" s="276"/>
      <c r="C168" s="430" t="s">
        <v>676</v>
      </c>
      <c r="D168" s="276"/>
      <c r="E168" s="276"/>
      <c r="F168" s="276"/>
      <c r="G168" s="276"/>
      <c r="H168" s="177"/>
      <c r="I168" s="407">
        <f t="shared" si="7"/>
        <v>0</v>
      </c>
      <c r="J168" s="427"/>
      <c r="K168" s="475"/>
      <c r="L168" s="408"/>
      <c r="M168" s="409"/>
    </row>
    <row r="169" spans="1:13" s="129" customFormat="1" ht="110.25">
      <c r="A169" s="274">
        <f>+A167+1</f>
        <v>121</v>
      </c>
      <c r="B169" s="276"/>
      <c r="C169" s="275" t="s">
        <v>677</v>
      </c>
      <c r="D169" s="153" t="s">
        <v>2463</v>
      </c>
      <c r="E169" s="154" t="s">
        <v>2462</v>
      </c>
      <c r="F169" s="400" t="s">
        <v>327</v>
      </c>
      <c r="G169" s="400" t="s">
        <v>327</v>
      </c>
      <c r="H169" s="177" t="s">
        <v>329</v>
      </c>
      <c r="I169" s="407">
        <f t="shared" si="7"/>
        <v>3</v>
      </c>
      <c r="J169" s="427">
        <v>2</v>
      </c>
      <c r="K169" s="475"/>
      <c r="L169" s="408">
        <v>1</v>
      </c>
      <c r="M169" s="409"/>
    </row>
    <row r="170" spans="1:13" s="129" customFormat="1" ht="157.5">
      <c r="A170" s="274">
        <f>+A169+1</f>
        <v>122</v>
      </c>
      <c r="B170" s="276"/>
      <c r="C170" s="170" t="s">
        <v>986</v>
      </c>
      <c r="D170" s="406" t="s">
        <v>987</v>
      </c>
      <c r="E170" s="154" t="s">
        <v>3630</v>
      </c>
      <c r="F170" s="400"/>
      <c r="G170" s="400"/>
      <c r="H170" s="177" t="s">
        <v>329</v>
      </c>
      <c r="I170" s="407">
        <f t="shared" si="7"/>
        <v>1</v>
      </c>
      <c r="J170" s="427">
        <v>1</v>
      </c>
      <c r="K170" s="475"/>
      <c r="L170" s="408"/>
      <c r="M170" s="409"/>
    </row>
    <row r="171" spans="1:13" s="129" customFormat="1">
      <c r="A171" s="274"/>
      <c r="B171" s="276"/>
      <c r="C171" s="430" t="s">
        <v>678</v>
      </c>
      <c r="D171" s="276"/>
      <c r="E171" s="276"/>
      <c r="F171" s="276"/>
      <c r="G171" s="276"/>
      <c r="H171" s="177"/>
      <c r="I171" s="407">
        <f t="shared" si="7"/>
        <v>0</v>
      </c>
      <c r="J171" s="427"/>
      <c r="K171" s="475"/>
      <c r="L171" s="408"/>
      <c r="M171" s="409"/>
    </row>
    <row r="172" spans="1:13" s="129" customFormat="1" ht="110.25">
      <c r="A172" s="274">
        <f>+A170+1</f>
        <v>123</v>
      </c>
      <c r="B172" s="276"/>
      <c r="C172" s="275" t="s">
        <v>679</v>
      </c>
      <c r="D172" s="275" t="s">
        <v>2460</v>
      </c>
      <c r="E172" s="154" t="s">
        <v>2461</v>
      </c>
      <c r="F172" s="400" t="s">
        <v>327</v>
      </c>
      <c r="G172" s="400" t="s">
        <v>327</v>
      </c>
      <c r="H172" s="177" t="s">
        <v>329</v>
      </c>
      <c r="I172" s="407">
        <f t="shared" si="7"/>
        <v>2</v>
      </c>
      <c r="J172" s="427">
        <v>1</v>
      </c>
      <c r="K172" s="475"/>
      <c r="L172" s="408">
        <v>1</v>
      </c>
      <c r="M172" s="409"/>
    </row>
    <row r="173" spans="1:13" s="129" customFormat="1" ht="173.25">
      <c r="A173" s="274">
        <f>+A172+1</f>
        <v>124</v>
      </c>
      <c r="B173" s="276"/>
      <c r="C173" s="275" t="s">
        <v>680</v>
      </c>
      <c r="D173" s="275" t="s">
        <v>2459</v>
      </c>
      <c r="E173" s="154" t="s">
        <v>2458</v>
      </c>
      <c r="F173" s="400" t="s">
        <v>327</v>
      </c>
      <c r="G173" s="400" t="s">
        <v>327</v>
      </c>
      <c r="H173" s="177" t="s">
        <v>329</v>
      </c>
      <c r="I173" s="407">
        <f t="shared" si="7"/>
        <v>2</v>
      </c>
      <c r="J173" s="427">
        <v>1</v>
      </c>
      <c r="K173" s="475"/>
      <c r="L173" s="408">
        <v>1</v>
      </c>
      <c r="M173" s="409"/>
    </row>
    <row r="174" spans="1:13" s="129" customFormat="1">
      <c r="A174" s="274"/>
      <c r="B174" s="276"/>
      <c r="C174" s="430" t="s">
        <v>681</v>
      </c>
      <c r="D174" s="276"/>
      <c r="E174" s="276"/>
      <c r="F174" s="276"/>
      <c r="G174" s="276"/>
      <c r="H174" s="177"/>
      <c r="I174" s="407">
        <f t="shared" si="7"/>
        <v>0</v>
      </c>
      <c r="J174" s="427"/>
      <c r="K174" s="475"/>
      <c r="L174" s="408"/>
      <c r="M174" s="409"/>
    </row>
    <row r="175" spans="1:13" s="129" customFormat="1" ht="189">
      <c r="A175" s="274">
        <f>+A173+1</f>
        <v>125</v>
      </c>
      <c r="B175" s="276"/>
      <c r="C175" s="275" t="s">
        <v>682</v>
      </c>
      <c r="D175" s="153" t="s">
        <v>2456</v>
      </c>
      <c r="E175" s="154" t="s">
        <v>2457</v>
      </c>
      <c r="F175" s="400" t="s">
        <v>327</v>
      </c>
      <c r="G175" s="400" t="s">
        <v>327</v>
      </c>
      <c r="H175" s="177" t="s">
        <v>329</v>
      </c>
      <c r="I175" s="407">
        <f t="shared" si="7"/>
        <v>2</v>
      </c>
      <c r="J175" s="427">
        <v>1</v>
      </c>
      <c r="K175" s="475"/>
      <c r="L175" s="408">
        <v>1</v>
      </c>
      <c r="M175" s="409"/>
    </row>
    <row r="176" spans="1:13" s="403" customFormat="1">
      <c r="A176" s="412"/>
      <c r="B176" s="399"/>
      <c r="C176" s="422" t="s">
        <v>533</v>
      </c>
      <c r="D176" s="399"/>
      <c r="E176" s="399"/>
      <c r="F176" s="399"/>
      <c r="G176" s="399"/>
      <c r="H176" s="400"/>
      <c r="I176" s="407">
        <f t="shared" si="7"/>
        <v>0</v>
      </c>
      <c r="J176" s="402"/>
      <c r="K176" s="475"/>
      <c r="L176" s="408"/>
      <c r="M176" s="409"/>
    </row>
    <row r="177" spans="1:13" s="416" customFormat="1">
      <c r="A177" s="404"/>
      <c r="B177" s="144"/>
      <c r="C177" s="159" t="s">
        <v>37</v>
      </c>
      <c r="D177" s="144"/>
      <c r="E177" s="144"/>
      <c r="F177" s="144"/>
      <c r="G177" s="144"/>
      <c r="H177" s="400"/>
      <c r="I177" s="407">
        <f t="shared" si="7"/>
        <v>0</v>
      </c>
      <c r="J177" s="405"/>
      <c r="K177" s="475"/>
      <c r="L177" s="408"/>
      <c r="M177" s="409"/>
    </row>
    <row r="178" spans="1:13" s="413" customFormat="1" ht="236.25">
      <c r="A178" s="274">
        <f>+A175+1</f>
        <v>126</v>
      </c>
      <c r="B178" s="276"/>
      <c r="C178" s="170" t="s">
        <v>497</v>
      </c>
      <c r="D178" s="414" t="s">
        <v>988</v>
      </c>
      <c r="E178" s="431" t="s">
        <v>3631</v>
      </c>
      <c r="F178" s="276"/>
      <c r="G178" s="276"/>
      <c r="H178" s="177" t="s">
        <v>330</v>
      </c>
      <c r="I178" s="407">
        <f t="shared" si="7"/>
        <v>11</v>
      </c>
      <c r="J178" s="427">
        <v>11</v>
      </c>
      <c r="K178" s="475"/>
      <c r="L178" s="408"/>
      <c r="M178" s="409"/>
    </row>
    <row r="179" spans="1:13" ht="94.5">
      <c r="A179" s="274">
        <f>+A178+1</f>
        <v>127</v>
      </c>
      <c r="B179" s="400"/>
      <c r="C179" s="170" t="s">
        <v>139</v>
      </c>
      <c r="D179" s="414" t="s">
        <v>989</v>
      </c>
      <c r="E179" s="431" t="s">
        <v>3632</v>
      </c>
      <c r="F179" s="400"/>
      <c r="G179" s="400"/>
      <c r="H179" s="177" t="s">
        <v>330</v>
      </c>
      <c r="I179" s="407">
        <f t="shared" si="7"/>
        <v>19</v>
      </c>
      <c r="J179" s="427">
        <v>19</v>
      </c>
      <c r="K179" s="475"/>
      <c r="L179" s="408"/>
      <c r="M179" s="409"/>
    </row>
    <row r="180" spans="1:13" ht="409.5">
      <c r="A180" s="274">
        <f t="shared" ref="A180:A262" si="9">+A179+1</f>
        <v>128</v>
      </c>
      <c r="B180" s="400"/>
      <c r="C180" s="170" t="s">
        <v>498</v>
      </c>
      <c r="D180" s="414" t="s">
        <v>990</v>
      </c>
      <c r="E180" s="431" t="s">
        <v>3633</v>
      </c>
      <c r="F180" s="400"/>
      <c r="G180" s="400"/>
      <c r="H180" s="177" t="s">
        <v>330</v>
      </c>
      <c r="I180" s="407">
        <f t="shared" si="7"/>
        <v>1</v>
      </c>
      <c r="J180" s="427">
        <v>1</v>
      </c>
      <c r="K180" s="475"/>
      <c r="L180" s="408"/>
      <c r="M180" s="409"/>
    </row>
    <row r="181" spans="1:13" s="283" customFormat="1" ht="220.5">
      <c r="A181" s="274">
        <f t="shared" si="9"/>
        <v>129</v>
      </c>
      <c r="B181" s="400"/>
      <c r="C181" s="170" t="s">
        <v>534</v>
      </c>
      <c r="D181" s="414" t="s">
        <v>991</v>
      </c>
      <c r="E181" s="431" t="s">
        <v>3634</v>
      </c>
      <c r="F181" s="400"/>
      <c r="G181" s="400"/>
      <c r="H181" s="177" t="s">
        <v>330</v>
      </c>
      <c r="I181" s="407">
        <f t="shared" si="7"/>
        <v>9</v>
      </c>
      <c r="J181" s="427">
        <v>8</v>
      </c>
      <c r="K181" s="475">
        <v>1</v>
      </c>
      <c r="L181" s="408"/>
      <c r="M181" s="409"/>
    </row>
    <row r="182" spans="1:13" s="283" customFormat="1" ht="141.75">
      <c r="A182" s="404">
        <f t="shared" si="9"/>
        <v>130</v>
      </c>
      <c r="B182" s="144"/>
      <c r="C182" s="153" t="s">
        <v>2817</v>
      </c>
      <c r="D182" s="414" t="s">
        <v>2829</v>
      </c>
      <c r="E182" s="431" t="s">
        <v>3635</v>
      </c>
      <c r="F182" s="400"/>
      <c r="G182" s="400"/>
      <c r="H182" s="177" t="s">
        <v>330</v>
      </c>
      <c r="I182" s="407">
        <f t="shared" si="7"/>
        <v>5</v>
      </c>
      <c r="J182" s="427">
        <v>5</v>
      </c>
      <c r="K182" s="475"/>
      <c r="L182" s="408"/>
      <c r="M182" s="409"/>
    </row>
    <row r="183" spans="1:13" s="283" customFormat="1" ht="204.75">
      <c r="A183" s="404">
        <f>+A182+1</f>
        <v>131</v>
      </c>
      <c r="B183" s="144"/>
      <c r="C183" s="153" t="s">
        <v>2792</v>
      </c>
      <c r="D183" s="414" t="s">
        <v>2828</v>
      </c>
      <c r="E183" s="432" t="s">
        <v>2795</v>
      </c>
      <c r="F183" s="400"/>
      <c r="G183" s="400"/>
      <c r="H183" s="177" t="s">
        <v>330</v>
      </c>
      <c r="I183" s="407">
        <f t="shared" si="7"/>
        <v>2</v>
      </c>
      <c r="J183" s="427">
        <v>2</v>
      </c>
      <c r="K183" s="475"/>
      <c r="L183" s="408"/>
      <c r="M183" s="409"/>
    </row>
    <row r="184" spans="1:13" s="283" customFormat="1" ht="110.25">
      <c r="A184" s="404">
        <f>+A183+1</f>
        <v>132</v>
      </c>
      <c r="B184" s="144"/>
      <c r="C184" s="153" t="s">
        <v>2791</v>
      </c>
      <c r="D184" s="414" t="s">
        <v>992</v>
      </c>
      <c r="E184" s="431" t="s">
        <v>3636</v>
      </c>
      <c r="F184" s="400"/>
      <c r="G184" s="400"/>
      <c r="H184" s="177"/>
      <c r="I184" s="407">
        <f t="shared" si="7"/>
        <v>1</v>
      </c>
      <c r="J184" s="427">
        <v>1</v>
      </c>
      <c r="K184" s="475"/>
      <c r="L184" s="408"/>
      <c r="M184" s="409"/>
    </row>
    <row r="185" spans="1:13" s="283" customFormat="1" ht="409.5">
      <c r="A185" s="274">
        <f>+A184+1</f>
        <v>133</v>
      </c>
      <c r="B185" s="400"/>
      <c r="C185" s="170" t="s">
        <v>535</v>
      </c>
      <c r="D185" s="414" t="s">
        <v>993</v>
      </c>
      <c r="E185" s="431" t="s">
        <v>3637</v>
      </c>
      <c r="F185" s="400"/>
      <c r="G185" s="400"/>
      <c r="H185" s="177" t="s">
        <v>329</v>
      </c>
      <c r="I185" s="407">
        <f t="shared" si="7"/>
        <v>8</v>
      </c>
      <c r="J185" s="427">
        <v>8</v>
      </c>
      <c r="K185" s="475"/>
      <c r="L185" s="408"/>
      <c r="M185" s="409"/>
    </row>
    <row r="186" spans="1:13" s="283" customFormat="1" ht="409.5">
      <c r="A186" s="274">
        <f t="shared" si="9"/>
        <v>134</v>
      </c>
      <c r="B186" s="400"/>
      <c r="C186" s="170" t="s">
        <v>536</v>
      </c>
      <c r="D186" s="414" t="s">
        <v>994</v>
      </c>
      <c r="E186" s="431" t="s">
        <v>3638</v>
      </c>
      <c r="F186" s="400"/>
      <c r="G186" s="400"/>
      <c r="H186" s="177" t="s">
        <v>329</v>
      </c>
      <c r="I186" s="407">
        <f t="shared" si="7"/>
        <v>7</v>
      </c>
      <c r="J186" s="427">
        <v>7</v>
      </c>
      <c r="K186" s="475"/>
      <c r="L186" s="408"/>
      <c r="M186" s="409"/>
    </row>
    <row r="187" spans="1:13" s="283" customFormat="1">
      <c r="A187" s="274"/>
      <c r="B187" s="400"/>
      <c r="C187" s="179" t="s">
        <v>72</v>
      </c>
      <c r="D187" s="400"/>
      <c r="E187" s="172"/>
      <c r="F187" s="400"/>
      <c r="G187" s="400"/>
      <c r="H187" s="177"/>
      <c r="I187" s="407">
        <f t="shared" si="7"/>
        <v>0</v>
      </c>
      <c r="J187" s="427"/>
      <c r="K187" s="475"/>
      <c r="L187" s="408"/>
      <c r="M187" s="409"/>
    </row>
    <row r="188" spans="1:13" s="283" customFormat="1" ht="173.25">
      <c r="A188" s="274">
        <f>+A186+1</f>
        <v>135</v>
      </c>
      <c r="B188" s="400"/>
      <c r="C188" s="170" t="s">
        <v>174</v>
      </c>
      <c r="D188" s="414" t="s">
        <v>995</v>
      </c>
      <c r="E188" s="433" t="s">
        <v>3639</v>
      </c>
      <c r="F188" s="400"/>
      <c r="G188" s="400"/>
      <c r="H188" s="177" t="s">
        <v>330</v>
      </c>
      <c r="I188" s="407">
        <f t="shared" si="7"/>
        <v>7</v>
      </c>
      <c r="J188" s="427">
        <v>5</v>
      </c>
      <c r="K188" s="475">
        <v>1</v>
      </c>
      <c r="L188" s="408"/>
      <c r="M188" s="409">
        <v>1</v>
      </c>
    </row>
    <row r="189" spans="1:13" s="283" customFormat="1" ht="31.5">
      <c r="A189" s="274"/>
      <c r="B189" s="400"/>
      <c r="C189" s="179" t="s">
        <v>782</v>
      </c>
      <c r="D189" s="400"/>
      <c r="E189" s="400"/>
      <c r="F189" s="400"/>
      <c r="G189" s="400"/>
      <c r="H189" s="177"/>
      <c r="I189" s="407">
        <f t="shared" si="7"/>
        <v>0</v>
      </c>
      <c r="J189" s="427"/>
      <c r="K189" s="475"/>
      <c r="L189" s="408"/>
      <c r="M189" s="409"/>
    </row>
    <row r="190" spans="1:13" s="283" customFormat="1" ht="173.25">
      <c r="A190" s="274">
        <f>+A188+1</f>
        <v>136</v>
      </c>
      <c r="B190" s="400"/>
      <c r="C190" s="170" t="s">
        <v>996</v>
      </c>
      <c r="D190" s="414" t="s">
        <v>998</v>
      </c>
      <c r="E190" s="431" t="s">
        <v>3640</v>
      </c>
      <c r="F190" s="400"/>
      <c r="G190" s="400"/>
      <c r="H190" s="177" t="s">
        <v>329</v>
      </c>
      <c r="I190" s="407">
        <f t="shared" si="7"/>
        <v>3</v>
      </c>
      <c r="J190" s="427">
        <v>3</v>
      </c>
      <c r="K190" s="475"/>
      <c r="L190" s="408"/>
      <c r="M190" s="409"/>
    </row>
    <row r="191" spans="1:13" s="283" customFormat="1" ht="299.25">
      <c r="A191" s="274">
        <f>+A190+1</f>
        <v>137</v>
      </c>
      <c r="B191" s="400"/>
      <c r="C191" s="170" t="s">
        <v>997</v>
      </c>
      <c r="D191" s="414" t="s">
        <v>999</v>
      </c>
      <c r="E191" s="431" t="s">
        <v>3641</v>
      </c>
      <c r="F191" s="400"/>
      <c r="G191" s="400"/>
      <c r="H191" s="177" t="s">
        <v>329</v>
      </c>
      <c r="I191" s="407">
        <f t="shared" si="7"/>
        <v>2</v>
      </c>
      <c r="J191" s="427">
        <v>2</v>
      </c>
      <c r="K191" s="475"/>
      <c r="L191" s="408"/>
      <c r="M191" s="409"/>
    </row>
    <row r="192" spans="1:13" s="283" customFormat="1" ht="204.75">
      <c r="A192" s="274">
        <f t="shared" ref="A192:A197" si="10">+A191+1</f>
        <v>138</v>
      </c>
      <c r="B192" s="400"/>
      <c r="C192" s="170" t="s">
        <v>1003</v>
      </c>
      <c r="D192" s="414" t="s">
        <v>1286</v>
      </c>
      <c r="E192" s="432" t="s">
        <v>2466</v>
      </c>
      <c r="F192" s="400"/>
      <c r="G192" s="400"/>
      <c r="H192" s="177" t="s">
        <v>329</v>
      </c>
      <c r="I192" s="407">
        <f t="shared" si="7"/>
        <v>2</v>
      </c>
      <c r="J192" s="427">
        <v>2</v>
      </c>
      <c r="K192" s="475"/>
      <c r="L192" s="408"/>
      <c r="M192" s="409"/>
    </row>
    <row r="193" spans="1:13" s="283" customFormat="1" ht="204.75">
      <c r="A193" s="274">
        <f t="shared" si="10"/>
        <v>139</v>
      </c>
      <c r="B193" s="400"/>
      <c r="C193" s="170" t="s">
        <v>1000</v>
      </c>
      <c r="D193" s="414" t="s">
        <v>1285</v>
      </c>
      <c r="E193" s="432" t="s">
        <v>2466</v>
      </c>
      <c r="F193" s="400"/>
      <c r="G193" s="400"/>
      <c r="H193" s="177" t="s">
        <v>329</v>
      </c>
      <c r="I193" s="407">
        <f t="shared" si="7"/>
        <v>2</v>
      </c>
      <c r="J193" s="427">
        <v>2</v>
      </c>
      <c r="K193" s="475"/>
      <c r="L193" s="408"/>
      <c r="M193" s="409"/>
    </row>
    <row r="194" spans="1:13" s="283" customFormat="1" ht="204.75">
      <c r="A194" s="274">
        <f t="shared" si="10"/>
        <v>140</v>
      </c>
      <c r="B194" s="400"/>
      <c r="C194" s="170" t="s">
        <v>1001</v>
      </c>
      <c r="D194" s="414" t="s">
        <v>1285</v>
      </c>
      <c r="E194" s="432" t="s">
        <v>2466</v>
      </c>
      <c r="F194" s="400"/>
      <c r="G194" s="400"/>
      <c r="H194" s="177" t="s">
        <v>329</v>
      </c>
      <c r="I194" s="407">
        <f t="shared" si="7"/>
        <v>2</v>
      </c>
      <c r="J194" s="427">
        <v>2</v>
      </c>
      <c r="K194" s="475"/>
      <c r="L194" s="408"/>
      <c r="M194" s="409"/>
    </row>
    <row r="195" spans="1:13" s="283" customFormat="1" ht="204.75">
      <c r="A195" s="274">
        <f t="shared" si="10"/>
        <v>141</v>
      </c>
      <c r="B195" s="400"/>
      <c r="C195" s="170" t="s">
        <v>1002</v>
      </c>
      <c r="D195" s="414" t="s">
        <v>1285</v>
      </c>
      <c r="E195" s="432" t="s">
        <v>2466</v>
      </c>
      <c r="F195" s="400"/>
      <c r="G195" s="400"/>
      <c r="H195" s="177" t="s">
        <v>329</v>
      </c>
      <c r="I195" s="407">
        <f t="shared" si="7"/>
        <v>2</v>
      </c>
      <c r="J195" s="427">
        <v>2</v>
      </c>
      <c r="K195" s="475"/>
      <c r="L195" s="408"/>
      <c r="M195" s="409"/>
    </row>
    <row r="196" spans="1:13" s="283" customFormat="1" ht="204.75">
      <c r="A196" s="274">
        <f t="shared" si="10"/>
        <v>142</v>
      </c>
      <c r="B196" s="400"/>
      <c r="C196" s="170" t="s">
        <v>537</v>
      </c>
      <c r="D196" s="414" t="s">
        <v>1285</v>
      </c>
      <c r="E196" s="432" t="s">
        <v>2466</v>
      </c>
      <c r="F196" s="400"/>
      <c r="G196" s="400"/>
      <c r="H196" s="177" t="s">
        <v>329</v>
      </c>
      <c r="I196" s="407">
        <f t="shared" si="7"/>
        <v>3</v>
      </c>
      <c r="J196" s="427">
        <v>3</v>
      </c>
      <c r="K196" s="475"/>
      <c r="L196" s="408"/>
      <c r="M196" s="409"/>
    </row>
    <row r="197" spans="1:13" s="283" customFormat="1" ht="204.75">
      <c r="A197" s="274">
        <f t="shared" si="10"/>
        <v>143</v>
      </c>
      <c r="B197" s="400"/>
      <c r="C197" s="170" t="s">
        <v>538</v>
      </c>
      <c r="D197" s="414" t="s">
        <v>1285</v>
      </c>
      <c r="E197" s="432" t="s">
        <v>2466</v>
      </c>
      <c r="F197" s="400"/>
      <c r="G197" s="400"/>
      <c r="H197" s="177" t="s">
        <v>329</v>
      </c>
      <c r="I197" s="407">
        <f t="shared" si="7"/>
        <v>3</v>
      </c>
      <c r="J197" s="427">
        <v>3</v>
      </c>
      <c r="K197" s="475"/>
      <c r="L197" s="408"/>
      <c r="M197" s="409"/>
    </row>
    <row r="198" spans="1:13" s="283" customFormat="1">
      <c r="A198" s="274"/>
      <c r="B198" s="400"/>
      <c r="C198" s="179" t="s">
        <v>74</v>
      </c>
      <c r="D198" s="400"/>
      <c r="E198" s="400"/>
      <c r="F198" s="400"/>
      <c r="G198" s="400"/>
      <c r="H198" s="177"/>
      <c r="I198" s="407">
        <f t="shared" si="7"/>
        <v>0</v>
      </c>
      <c r="J198" s="427"/>
      <c r="K198" s="475"/>
      <c r="L198" s="408"/>
      <c r="M198" s="409"/>
    </row>
    <row r="199" spans="1:13" s="283" customFormat="1" ht="31.5">
      <c r="A199" s="274"/>
      <c r="B199" s="400"/>
      <c r="C199" s="179" t="s">
        <v>783</v>
      </c>
      <c r="D199" s="400"/>
      <c r="E199" s="400"/>
      <c r="F199" s="400"/>
      <c r="G199" s="400"/>
      <c r="H199" s="177"/>
      <c r="I199" s="407">
        <f t="shared" ref="I199:I262" si="11">SUM(J199:M199)</f>
        <v>0</v>
      </c>
      <c r="J199" s="427"/>
      <c r="K199" s="475"/>
      <c r="L199" s="408"/>
      <c r="M199" s="409"/>
    </row>
    <row r="200" spans="1:13" s="283" customFormat="1" ht="94.5">
      <c r="A200" s="274">
        <f>+A197+1</f>
        <v>144</v>
      </c>
      <c r="B200" s="400"/>
      <c r="C200" s="170" t="s">
        <v>467</v>
      </c>
      <c r="D200" s="414" t="s">
        <v>1004</v>
      </c>
      <c r="E200" s="432" t="s">
        <v>2467</v>
      </c>
      <c r="F200" s="400"/>
      <c r="G200" s="400"/>
      <c r="H200" s="177" t="s">
        <v>330</v>
      </c>
      <c r="I200" s="407">
        <f t="shared" si="11"/>
        <v>35</v>
      </c>
      <c r="J200" s="427">
        <v>15</v>
      </c>
      <c r="K200" s="475"/>
      <c r="L200" s="408"/>
      <c r="M200" s="409">
        <v>20</v>
      </c>
    </row>
    <row r="201" spans="1:13" s="283" customFormat="1" ht="94.5">
      <c r="A201" s="274">
        <f t="shared" si="9"/>
        <v>145</v>
      </c>
      <c r="B201" s="400"/>
      <c r="C201" s="170" t="s">
        <v>132</v>
      </c>
      <c r="D201" s="414" t="s">
        <v>1005</v>
      </c>
      <c r="E201" s="432" t="s">
        <v>2468</v>
      </c>
      <c r="F201" s="400"/>
      <c r="G201" s="400"/>
      <c r="H201" s="177" t="s">
        <v>330</v>
      </c>
      <c r="I201" s="407">
        <f t="shared" si="11"/>
        <v>38</v>
      </c>
      <c r="J201" s="427">
        <v>33</v>
      </c>
      <c r="K201" s="475"/>
      <c r="L201" s="408"/>
      <c r="M201" s="409">
        <v>5</v>
      </c>
    </row>
    <row r="202" spans="1:13" s="283" customFormat="1" ht="126">
      <c r="A202" s="274">
        <f t="shared" si="9"/>
        <v>146</v>
      </c>
      <c r="B202" s="400"/>
      <c r="C202" s="170" t="s">
        <v>468</v>
      </c>
      <c r="D202" s="414" t="s">
        <v>1006</v>
      </c>
      <c r="E202" s="432" t="s">
        <v>2469</v>
      </c>
      <c r="F202" s="400"/>
      <c r="G202" s="400"/>
      <c r="H202" s="177" t="s">
        <v>330</v>
      </c>
      <c r="I202" s="407">
        <f t="shared" si="11"/>
        <v>41</v>
      </c>
      <c r="J202" s="427">
        <v>36</v>
      </c>
      <c r="K202" s="475"/>
      <c r="L202" s="408"/>
      <c r="M202" s="409">
        <v>5</v>
      </c>
    </row>
    <row r="203" spans="1:13" s="283" customFormat="1" ht="126">
      <c r="A203" s="274">
        <f t="shared" si="9"/>
        <v>147</v>
      </c>
      <c r="B203" s="400"/>
      <c r="C203" s="170" t="s">
        <v>539</v>
      </c>
      <c r="D203" s="414" t="s">
        <v>1007</v>
      </c>
      <c r="E203" s="432" t="s">
        <v>2470</v>
      </c>
      <c r="F203" s="400"/>
      <c r="G203" s="400"/>
      <c r="H203" s="177" t="s">
        <v>330</v>
      </c>
      <c r="I203" s="407">
        <f t="shared" si="11"/>
        <v>36</v>
      </c>
      <c r="J203" s="427">
        <v>31</v>
      </c>
      <c r="K203" s="475"/>
      <c r="L203" s="408"/>
      <c r="M203" s="409">
        <v>5</v>
      </c>
    </row>
    <row r="204" spans="1:13" s="283" customFormat="1" ht="110.25">
      <c r="A204" s="274">
        <f t="shared" si="9"/>
        <v>148</v>
      </c>
      <c r="B204" s="400"/>
      <c r="C204" s="170" t="s">
        <v>107</v>
      </c>
      <c r="D204" s="414" t="s">
        <v>1008</v>
      </c>
      <c r="E204" s="432" t="s">
        <v>2471</v>
      </c>
      <c r="F204" s="400"/>
      <c r="G204" s="400"/>
      <c r="H204" s="177" t="s">
        <v>330</v>
      </c>
      <c r="I204" s="407">
        <f t="shared" si="11"/>
        <v>66</v>
      </c>
      <c r="J204" s="427">
        <v>61</v>
      </c>
      <c r="K204" s="475"/>
      <c r="L204" s="408"/>
      <c r="M204" s="409">
        <v>5</v>
      </c>
    </row>
    <row r="205" spans="1:13" s="283" customFormat="1" ht="78.75">
      <c r="A205" s="274">
        <f t="shared" si="9"/>
        <v>149</v>
      </c>
      <c r="B205" s="400"/>
      <c r="C205" s="170" t="s">
        <v>129</v>
      </c>
      <c r="D205" s="414" t="s">
        <v>1009</v>
      </c>
      <c r="E205" s="432" t="s">
        <v>2472</v>
      </c>
      <c r="F205" s="400"/>
      <c r="G205" s="400"/>
      <c r="H205" s="177" t="s">
        <v>330</v>
      </c>
      <c r="I205" s="407">
        <f t="shared" si="11"/>
        <v>1141</v>
      </c>
      <c r="J205" s="427">
        <v>1121</v>
      </c>
      <c r="K205" s="475"/>
      <c r="L205" s="408"/>
      <c r="M205" s="409">
        <v>20</v>
      </c>
    </row>
    <row r="206" spans="1:13" s="283" customFormat="1" ht="94.5">
      <c r="A206" s="274">
        <f t="shared" si="9"/>
        <v>150</v>
      </c>
      <c r="B206" s="400"/>
      <c r="C206" s="170" t="s">
        <v>540</v>
      </c>
      <c r="D206" s="414" t="s">
        <v>1010</v>
      </c>
      <c r="E206" s="432" t="s">
        <v>2473</v>
      </c>
      <c r="F206" s="400"/>
      <c r="G206" s="400"/>
      <c r="H206" s="177" t="s">
        <v>330</v>
      </c>
      <c r="I206" s="407">
        <f t="shared" si="11"/>
        <v>137</v>
      </c>
      <c r="J206" s="427">
        <v>127</v>
      </c>
      <c r="K206" s="475"/>
      <c r="L206" s="408"/>
      <c r="M206" s="409">
        <v>10</v>
      </c>
    </row>
    <row r="207" spans="1:13" s="283" customFormat="1" ht="204.75">
      <c r="A207" s="274">
        <f t="shared" si="9"/>
        <v>151</v>
      </c>
      <c r="B207" s="400"/>
      <c r="C207" s="170" t="s">
        <v>541</v>
      </c>
      <c r="D207" s="414" t="s">
        <v>1011</v>
      </c>
      <c r="E207" s="434" t="s">
        <v>2474</v>
      </c>
      <c r="F207" s="400"/>
      <c r="G207" s="400"/>
      <c r="H207" s="177" t="s">
        <v>329</v>
      </c>
      <c r="I207" s="407">
        <f t="shared" si="11"/>
        <v>237</v>
      </c>
      <c r="J207" s="427">
        <v>237</v>
      </c>
      <c r="K207" s="475"/>
      <c r="L207" s="408"/>
      <c r="M207" s="409"/>
    </row>
    <row r="208" spans="1:13" s="283" customFormat="1" ht="141.75">
      <c r="A208" s="274">
        <f t="shared" si="9"/>
        <v>152</v>
      </c>
      <c r="B208" s="400"/>
      <c r="C208" s="170" t="s">
        <v>542</v>
      </c>
      <c r="D208" s="414" t="s">
        <v>1012</v>
      </c>
      <c r="E208" s="434" t="s">
        <v>2475</v>
      </c>
      <c r="F208" s="400"/>
      <c r="G208" s="400"/>
      <c r="H208" s="177" t="s">
        <v>330</v>
      </c>
      <c r="I208" s="407">
        <f t="shared" si="11"/>
        <v>120</v>
      </c>
      <c r="J208" s="427">
        <v>120</v>
      </c>
      <c r="K208" s="475"/>
      <c r="L208" s="408"/>
      <c r="M208" s="409"/>
    </row>
    <row r="209" spans="1:13" s="283" customFormat="1" ht="94.5">
      <c r="A209" s="274">
        <f t="shared" si="9"/>
        <v>153</v>
      </c>
      <c r="B209" s="400"/>
      <c r="C209" s="170" t="s">
        <v>543</v>
      </c>
      <c r="D209" s="414" t="s">
        <v>1013</v>
      </c>
      <c r="E209" s="434" t="s">
        <v>2476</v>
      </c>
      <c r="F209" s="400"/>
      <c r="G209" s="400"/>
      <c r="H209" s="177" t="s">
        <v>330</v>
      </c>
      <c r="I209" s="407">
        <f t="shared" si="11"/>
        <v>369</v>
      </c>
      <c r="J209" s="427">
        <v>364</v>
      </c>
      <c r="K209" s="475"/>
      <c r="L209" s="408"/>
      <c r="M209" s="409">
        <v>5</v>
      </c>
    </row>
    <row r="210" spans="1:13" s="283" customFormat="1" ht="252">
      <c r="A210" s="274">
        <f t="shared" si="9"/>
        <v>154</v>
      </c>
      <c r="B210" s="400"/>
      <c r="C210" s="170" t="s">
        <v>544</v>
      </c>
      <c r="D210" s="414" t="s">
        <v>1014</v>
      </c>
      <c r="E210" s="434" t="s">
        <v>2477</v>
      </c>
      <c r="F210" s="400"/>
      <c r="G210" s="400"/>
      <c r="H210" s="177" t="s">
        <v>329</v>
      </c>
      <c r="I210" s="407">
        <f t="shared" si="11"/>
        <v>82</v>
      </c>
      <c r="J210" s="427">
        <v>82</v>
      </c>
      <c r="K210" s="475"/>
      <c r="L210" s="408"/>
      <c r="M210" s="409"/>
    </row>
    <row r="211" spans="1:13" s="283" customFormat="1" ht="94.5">
      <c r="A211" s="274">
        <f t="shared" si="9"/>
        <v>155</v>
      </c>
      <c r="B211" s="400"/>
      <c r="C211" s="170" t="s">
        <v>545</v>
      </c>
      <c r="D211" s="414" t="s">
        <v>1015</v>
      </c>
      <c r="E211" s="434" t="s">
        <v>2478</v>
      </c>
      <c r="F211" s="400"/>
      <c r="G211" s="400"/>
      <c r="H211" s="177" t="s">
        <v>330</v>
      </c>
      <c r="I211" s="407">
        <f t="shared" si="11"/>
        <v>23</v>
      </c>
      <c r="J211" s="427">
        <v>23</v>
      </c>
      <c r="K211" s="475"/>
      <c r="L211" s="408"/>
      <c r="M211" s="409"/>
    </row>
    <row r="212" spans="1:13" s="283" customFormat="1" ht="94.5">
      <c r="A212" s="274">
        <f t="shared" si="9"/>
        <v>156</v>
      </c>
      <c r="B212" s="400"/>
      <c r="C212" s="170" t="s">
        <v>546</v>
      </c>
      <c r="D212" s="414" t="s">
        <v>1015</v>
      </c>
      <c r="E212" s="434" t="s">
        <v>2478</v>
      </c>
      <c r="F212" s="400"/>
      <c r="G212" s="400"/>
      <c r="H212" s="177" t="s">
        <v>330</v>
      </c>
      <c r="I212" s="407">
        <f t="shared" si="11"/>
        <v>36</v>
      </c>
      <c r="J212" s="427">
        <v>36</v>
      </c>
      <c r="K212" s="475"/>
      <c r="L212" s="408"/>
      <c r="M212" s="409"/>
    </row>
    <row r="213" spans="1:13" s="283" customFormat="1" ht="94.5">
      <c r="A213" s="274">
        <f t="shared" si="9"/>
        <v>157</v>
      </c>
      <c r="B213" s="400"/>
      <c r="C213" s="170" t="s">
        <v>547</v>
      </c>
      <c r="D213" s="414" t="s">
        <v>1016</v>
      </c>
      <c r="E213" s="434" t="s">
        <v>2479</v>
      </c>
      <c r="F213" s="400"/>
      <c r="G213" s="400"/>
      <c r="H213" s="177" t="s">
        <v>330</v>
      </c>
      <c r="I213" s="407">
        <f t="shared" si="11"/>
        <v>31</v>
      </c>
      <c r="J213" s="427">
        <v>26</v>
      </c>
      <c r="K213" s="475"/>
      <c r="L213" s="408"/>
      <c r="M213" s="409">
        <v>5</v>
      </c>
    </row>
    <row r="214" spans="1:13" s="283" customFormat="1" ht="110.25">
      <c r="A214" s="274">
        <f t="shared" si="9"/>
        <v>158</v>
      </c>
      <c r="B214" s="400"/>
      <c r="C214" s="170" t="s">
        <v>548</v>
      </c>
      <c r="D214" s="414" t="s">
        <v>1017</v>
      </c>
      <c r="E214" s="434" t="s">
        <v>2480</v>
      </c>
      <c r="F214" s="400"/>
      <c r="G214" s="400"/>
      <c r="H214" s="177" t="s">
        <v>330</v>
      </c>
      <c r="I214" s="407">
        <f t="shared" si="11"/>
        <v>50</v>
      </c>
      <c r="J214" s="427">
        <v>50</v>
      </c>
      <c r="K214" s="475"/>
      <c r="L214" s="408"/>
      <c r="M214" s="409"/>
    </row>
    <row r="215" spans="1:13" s="283" customFormat="1" ht="78.75">
      <c r="A215" s="274">
        <f t="shared" si="9"/>
        <v>159</v>
      </c>
      <c r="B215" s="400"/>
      <c r="C215" s="170" t="s">
        <v>549</v>
      </c>
      <c r="D215" s="414" t="s">
        <v>1018</v>
      </c>
      <c r="E215" s="434" t="s">
        <v>2481</v>
      </c>
      <c r="F215" s="400"/>
      <c r="G215" s="400"/>
      <c r="H215" s="177" t="s">
        <v>330</v>
      </c>
      <c r="I215" s="407">
        <f t="shared" si="11"/>
        <v>20</v>
      </c>
      <c r="J215" s="427">
        <v>20</v>
      </c>
      <c r="K215" s="475"/>
      <c r="L215" s="408"/>
      <c r="M215" s="409"/>
    </row>
    <row r="216" spans="1:13" s="283" customFormat="1" ht="78.75">
      <c r="A216" s="274">
        <f t="shared" si="9"/>
        <v>160</v>
      </c>
      <c r="B216" s="400"/>
      <c r="C216" s="170" t="s">
        <v>471</v>
      </c>
      <c r="D216" s="414" t="s">
        <v>1019</v>
      </c>
      <c r="E216" s="434" t="s">
        <v>2482</v>
      </c>
      <c r="F216" s="400"/>
      <c r="G216" s="400"/>
      <c r="H216" s="177" t="s">
        <v>330</v>
      </c>
      <c r="I216" s="407">
        <f t="shared" si="11"/>
        <v>35</v>
      </c>
      <c r="J216" s="427">
        <v>35</v>
      </c>
      <c r="K216" s="475"/>
      <c r="L216" s="408"/>
      <c r="M216" s="409"/>
    </row>
    <row r="217" spans="1:13" s="283" customFormat="1" ht="63">
      <c r="A217" s="274">
        <f t="shared" si="9"/>
        <v>161</v>
      </c>
      <c r="B217" s="400"/>
      <c r="C217" s="170" t="s">
        <v>137</v>
      </c>
      <c r="D217" s="414" t="s">
        <v>1020</v>
      </c>
      <c r="E217" s="434" t="s">
        <v>2483</v>
      </c>
      <c r="F217" s="400"/>
      <c r="G217" s="400"/>
      <c r="H217" s="177" t="s">
        <v>330</v>
      </c>
      <c r="I217" s="407">
        <f t="shared" si="11"/>
        <v>46</v>
      </c>
      <c r="J217" s="427">
        <v>41</v>
      </c>
      <c r="K217" s="475"/>
      <c r="L217" s="408"/>
      <c r="M217" s="409">
        <v>5</v>
      </c>
    </row>
    <row r="218" spans="1:13" s="283" customFormat="1" ht="63">
      <c r="A218" s="274">
        <f t="shared" si="9"/>
        <v>162</v>
      </c>
      <c r="B218" s="400"/>
      <c r="C218" s="170" t="s">
        <v>550</v>
      </c>
      <c r="D218" s="414" t="s">
        <v>1021</v>
      </c>
      <c r="E218" s="434" t="s">
        <v>2484</v>
      </c>
      <c r="F218" s="400"/>
      <c r="G218" s="400"/>
      <c r="H218" s="177" t="s">
        <v>330</v>
      </c>
      <c r="I218" s="407">
        <f t="shared" si="11"/>
        <v>73</v>
      </c>
      <c r="J218" s="427">
        <v>68</v>
      </c>
      <c r="K218" s="475"/>
      <c r="L218" s="408"/>
      <c r="M218" s="409">
        <v>5</v>
      </c>
    </row>
    <row r="219" spans="1:13" s="283" customFormat="1" ht="78.75">
      <c r="A219" s="274">
        <f t="shared" si="9"/>
        <v>163</v>
      </c>
      <c r="B219" s="400"/>
      <c r="C219" s="170" t="s">
        <v>118</v>
      </c>
      <c r="D219" s="414" t="s">
        <v>1022</v>
      </c>
      <c r="E219" s="434" t="s">
        <v>2485</v>
      </c>
      <c r="F219" s="400"/>
      <c r="G219" s="400"/>
      <c r="H219" s="177" t="s">
        <v>330</v>
      </c>
      <c r="I219" s="407">
        <f t="shared" si="11"/>
        <v>30</v>
      </c>
      <c r="J219" s="427">
        <v>25</v>
      </c>
      <c r="K219" s="475"/>
      <c r="L219" s="408"/>
      <c r="M219" s="409">
        <v>5</v>
      </c>
    </row>
    <row r="220" spans="1:13" s="283" customFormat="1" ht="47.25">
      <c r="A220" s="274">
        <f t="shared" si="9"/>
        <v>164</v>
      </c>
      <c r="B220" s="400"/>
      <c r="C220" s="170" t="s">
        <v>134</v>
      </c>
      <c r="D220" s="414" t="s">
        <v>1023</v>
      </c>
      <c r="E220" s="434" t="s">
        <v>2486</v>
      </c>
      <c r="F220" s="400"/>
      <c r="G220" s="400"/>
      <c r="H220" s="177" t="s">
        <v>330</v>
      </c>
      <c r="I220" s="407">
        <f t="shared" si="11"/>
        <v>38</v>
      </c>
      <c r="J220" s="427">
        <v>33</v>
      </c>
      <c r="K220" s="475"/>
      <c r="L220" s="408"/>
      <c r="M220" s="409">
        <v>5</v>
      </c>
    </row>
    <row r="221" spans="1:13" s="283" customFormat="1" ht="47.25">
      <c r="A221" s="274">
        <f t="shared" si="9"/>
        <v>165</v>
      </c>
      <c r="B221" s="400"/>
      <c r="C221" s="170" t="s">
        <v>551</v>
      </c>
      <c r="D221" s="406" t="s">
        <v>3642</v>
      </c>
      <c r="E221" s="434" t="s">
        <v>3643</v>
      </c>
      <c r="F221" s="400"/>
      <c r="G221" s="400"/>
      <c r="H221" s="177" t="s">
        <v>330</v>
      </c>
      <c r="I221" s="407">
        <f t="shared" si="11"/>
        <v>38</v>
      </c>
      <c r="J221" s="427">
        <v>33</v>
      </c>
      <c r="K221" s="475"/>
      <c r="L221" s="408"/>
      <c r="M221" s="409">
        <v>5</v>
      </c>
    </row>
    <row r="222" spans="1:13" s="283" customFormat="1" ht="63">
      <c r="A222" s="274">
        <f t="shared" si="9"/>
        <v>166</v>
      </c>
      <c r="B222" s="400"/>
      <c r="C222" s="170" t="s">
        <v>552</v>
      </c>
      <c r="D222" s="414" t="s">
        <v>1024</v>
      </c>
      <c r="E222" s="434" t="s">
        <v>2487</v>
      </c>
      <c r="F222" s="400"/>
      <c r="G222" s="400"/>
      <c r="H222" s="177" t="s">
        <v>330</v>
      </c>
      <c r="I222" s="407">
        <f t="shared" si="11"/>
        <v>17</v>
      </c>
      <c r="J222" s="427">
        <v>16</v>
      </c>
      <c r="K222" s="475"/>
      <c r="L222" s="408"/>
      <c r="M222" s="409">
        <v>1</v>
      </c>
    </row>
    <row r="223" spans="1:13" s="283" customFormat="1" ht="330.75">
      <c r="A223" s="274">
        <f t="shared" si="9"/>
        <v>167</v>
      </c>
      <c r="B223" s="400"/>
      <c r="C223" s="170" t="s">
        <v>553</v>
      </c>
      <c r="D223" s="435" t="s">
        <v>3644</v>
      </c>
      <c r="E223" s="436" t="s">
        <v>3645</v>
      </c>
      <c r="F223" s="400"/>
      <c r="G223" s="400"/>
      <c r="H223" s="177" t="s">
        <v>329</v>
      </c>
      <c r="I223" s="407">
        <f t="shared" si="11"/>
        <v>52</v>
      </c>
      <c r="J223" s="427">
        <v>52</v>
      </c>
      <c r="K223" s="475"/>
      <c r="L223" s="408"/>
      <c r="M223" s="409"/>
    </row>
    <row r="224" spans="1:13" s="283" customFormat="1" ht="78.75">
      <c r="A224" s="274">
        <f t="shared" si="9"/>
        <v>168</v>
      </c>
      <c r="B224" s="400"/>
      <c r="C224" s="170" t="s">
        <v>554</v>
      </c>
      <c r="D224" s="414" t="s">
        <v>1025</v>
      </c>
      <c r="E224" s="434" t="s">
        <v>2488</v>
      </c>
      <c r="F224" s="400"/>
      <c r="G224" s="400"/>
      <c r="H224" s="177" t="s">
        <v>330</v>
      </c>
      <c r="I224" s="407">
        <f t="shared" si="11"/>
        <v>13</v>
      </c>
      <c r="J224" s="427">
        <v>11</v>
      </c>
      <c r="K224" s="475"/>
      <c r="L224" s="408"/>
      <c r="M224" s="409">
        <v>2</v>
      </c>
    </row>
    <row r="225" spans="1:13" s="283" customFormat="1" ht="63">
      <c r="A225" s="274">
        <f t="shared" si="9"/>
        <v>169</v>
      </c>
      <c r="B225" s="400"/>
      <c r="C225" s="170" t="s">
        <v>555</v>
      </c>
      <c r="D225" s="414" t="s">
        <v>1026</v>
      </c>
      <c r="E225" s="434" t="s">
        <v>2489</v>
      </c>
      <c r="F225" s="400"/>
      <c r="G225" s="400"/>
      <c r="H225" s="177" t="s">
        <v>330</v>
      </c>
      <c r="I225" s="407">
        <f t="shared" si="11"/>
        <v>25</v>
      </c>
      <c r="J225" s="427">
        <v>23</v>
      </c>
      <c r="K225" s="475"/>
      <c r="L225" s="408"/>
      <c r="M225" s="409">
        <v>2</v>
      </c>
    </row>
    <row r="226" spans="1:13" s="283" customFormat="1" ht="173.25">
      <c r="A226" s="274">
        <f t="shared" si="9"/>
        <v>170</v>
      </c>
      <c r="B226" s="400"/>
      <c r="C226" s="170" t="s">
        <v>556</v>
      </c>
      <c r="D226" s="414" t="s">
        <v>1027</v>
      </c>
      <c r="E226" s="434" t="s">
        <v>2490</v>
      </c>
      <c r="F226" s="400"/>
      <c r="G226" s="400"/>
      <c r="H226" s="177" t="s">
        <v>329</v>
      </c>
      <c r="I226" s="407">
        <f t="shared" si="11"/>
        <v>110</v>
      </c>
      <c r="J226" s="427">
        <v>100</v>
      </c>
      <c r="K226" s="475"/>
      <c r="L226" s="408"/>
      <c r="M226" s="409">
        <v>10</v>
      </c>
    </row>
    <row r="227" spans="1:13" s="283" customFormat="1" ht="173.25">
      <c r="A227" s="274">
        <f t="shared" si="9"/>
        <v>171</v>
      </c>
      <c r="B227" s="400"/>
      <c r="C227" s="170" t="s">
        <v>557</v>
      </c>
      <c r="D227" s="414" t="s">
        <v>1028</v>
      </c>
      <c r="E227" s="434" t="s">
        <v>2491</v>
      </c>
      <c r="F227" s="400"/>
      <c r="G227" s="400"/>
      <c r="H227" s="177" t="s">
        <v>329</v>
      </c>
      <c r="I227" s="407">
        <f t="shared" si="11"/>
        <v>111</v>
      </c>
      <c r="J227" s="427">
        <v>101</v>
      </c>
      <c r="K227" s="475"/>
      <c r="L227" s="408"/>
      <c r="M227" s="409">
        <v>10</v>
      </c>
    </row>
    <row r="228" spans="1:13" s="283" customFormat="1" ht="63">
      <c r="A228" s="274">
        <f t="shared" si="9"/>
        <v>172</v>
      </c>
      <c r="B228" s="400"/>
      <c r="C228" s="170" t="s">
        <v>558</v>
      </c>
      <c r="D228" s="414" t="s">
        <v>1029</v>
      </c>
      <c r="E228" s="434" t="s">
        <v>2492</v>
      </c>
      <c r="F228" s="400"/>
      <c r="G228" s="400"/>
      <c r="H228" s="177" t="s">
        <v>786</v>
      </c>
      <c r="I228" s="407">
        <f t="shared" si="11"/>
        <v>83</v>
      </c>
      <c r="J228" s="427">
        <v>73</v>
      </c>
      <c r="K228" s="475"/>
      <c r="L228" s="408"/>
      <c r="M228" s="409">
        <v>10</v>
      </c>
    </row>
    <row r="229" spans="1:13" s="283" customFormat="1" ht="47.25">
      <c r="A229" s="274">
        <f t="shared" si="9"/>
        <v>173</v>
      </c>
      <c r="B229" s="400"/>
      <c r="C229" s="170" t="s">
        <v>473</v>
      </c>
      <c r="D229" s="414" t="s">
        <v>1030</v>
      </c>
      <c r="E229" s="434" t="s">
        <v>2493</v>
      </c>
      <c r="F229" s="400"/>
      <c r="G229" s="400"/>
      <c r="H229" s="177" t="s">
        <v>330</v>
      </c>
      <c r="I229" s="407">
        <f t="shared" si="11"/>
        <v>83</v>
      </c>
      <c r="J229" s="427">
        <v>78</v>
      </c>
      <c r="K229" s="475"/>
      <c r="L229" s="408"/>
      <c r="M229" s="409">
        <v>5</v>
      </c>
    </row>
    <row r="230" spans="1:13" s="283" customFormat="1" ht="47.25">
      <c r="A230" s="274">
        <f t="shared" si="9"/>
        <v>174</v>
      </c>
      <c r="B230" s="400"/>
      <c r="C230" s="170" t="s">
        <v>781</v>
      </c>
      <c r="D230" s="414" t="s">
        <v>1031</v>
      </c>
      <c r="E230" s="154" t="s">
        <v>2494</v>
      </c>
      <c r="F230" s="400"/>
      <c r="G230" s="400"/>
      <c r="H230" s="177" t="s">
        <v>330</v>
      </c>
      <c r="I230" s="407">
        <f t="shared" si="11"/>
        <v>27</v>
      </c>
      <c r="J230" s="427">
        <v>25</v>
      </c>
      <c r="K230" s="475"/>
      <c r="L230" s="408"/>
      <c r="M230" s="409">
        <v>2</v>
      </c>
    </row>
    <row r="231" spans="1:13" s="283" customFormat="1" ht="47.25">
      <c r="A231" s="274">
        <f t="shared" si="9"/>
        <v>175</v>
      </c>
      <c r="B231" s="400"/>
      <c r="C231" s="170" t="s">
        <v>559</v>
      </c>
      <c r="D231" s="414" t="s">
        <v>1032</v>
      </c>
      <c r="E231" s="154" t="s">
        <v>2495</v>
      </c>
      <c r="F231" s="400"/>
      <c r="G231" s="400"/>
      <c r="H231" s="177" t="s">
        <v>330</v>
      </c>
      <c r="I231" s="407">
        <f t="shared" si="11"/>
        <v>49</v>
      </c>
      <c r="J231" s="427">
        <v>47</v>
      </c>
      <c r="K231" s="475"/>
      <c r="L231" s="408"/>
      <c r="M231" s="409">
        <v>2</v>
      </c>
    </row>
    <row r="232" spans="1:13" s="283" customFormat="1" ht="94.5">
      <c r="A232" s="274">
        <f t="shared" si="9"/>
        <v>176</v>
      </c>
      <c r="B232" s="400"/>
      <c r="C232" s="170" t="s">
        <v>143</v>
      </c>
      <c r="D232" s="414" t="s">
        <v>1033</v>
      </c>
      <c r="E232" s="153" t="s">
        <v>2496</v>
      </c>
      <c r="F232" s="400"/>
      <c r="G232" s="400"/>
      <c r="H232" s="177" t="s">
        <v>330</v>
      </c>
      <c r="I232" s="407">
        <f t="shared" si="11"/>
        <v>195</v>
      </c>
      <c r="J232" s="427">
        <v>185</v>
      </c>
      <c r="K232" s="475"/>
      <c r="L232" s="408"/>
      <c r="M232" s="409">
        <v>10</v>
      </c>
    </row>
    <row r="233" spans="1:13" s="283" customFormat="1" ht="78.75">
      <c r="A233" s="274">
        <f t="shared" si="9"/>
        <v>177</v>
      </c>
      <c r="B233" s="400"/>
      <c r="C233" s="170" t="s">
        <v>123</v>
      </c>
      <c r="D233" s="414" t="s">
        <v>1034</v>
      </c>
      <c r="E233" s="153" t="s">
        <v>2497</v>
      </c>
      <c r="F233" s="400"/>
      <c r="G233" s="400"/>
      <c r="H233" s="177" t="s">
        <v>330</v>
      </c>
      <c r="I233" s="407">
        <f t="shared" si="11"/>
        <v>268</v>
      </c>
      <c r="J233" s="427">
        <v>258</v>
      </c>
      <c r="K233" s="475"/>
      <c r="L233" s="408"/>
      <c r="M233" s="409">
        <v>10</v>
      </c>
    </row>
    <row r="234" spans="1:13" s="283" customFormat="1" ht="94.5">
      <c r="A234" s="274">
        <f t="shared" si="9"/>
        <v>178</v>
      </c>
      <c r="B234" s="400"/>
      <c r="C234" s="170" t="s">
        <v>560</v>
      </c>
      <c r="D234" s="414" t="s">
        <v>1035</v>
      </c>
      <c r="E234" s="153" t="s">
        <v>3039</v>
      </c>
      <c r="F234" s="400"/>
      <c r="G234" s="400"/>
      <c r="H234" s="177" t="s">
        <v>330</v>
      </c>
      <c r="I234" s="407">
        <f t="shared" si="11"/>
        <v>53</v>
      </c>
      <c r="J234" s="427">
        <v>48</v>
      </c>
      <c r="K234" s="475"/>
      <c r="L234" s="408"/>
      <c r="M234" s="409">
        <v>5</v>
      </c>
    </row>
    <row r="235" spans="1:13" s="283" customFormat="1" ht="110.25">
      <c r="A235" s="274">
        <f t="shared" si="9"/>
        <v>179</v>
      </c>
      <c r="B235" s="400"/>
      <c r="C235" s="170" t="s">
        <v>561</v>
      </c>
      <c r="D235" s="414" t="s">
        <v>1036</v>
      </c>
      <c r="E235" s="153" t="s">
        <v>2498</v>
      </c>
      <c r="F235" s="400"/>
      <c r="G235" s="400"/>
      <c r="H235" s="177" t="s">
        <v>330</v>
      </c>
      <c r="I235" s="407">
        <f t="shared" si="11"/>
        <v>81</v>
      </c>
      <c r="J235" s="427">
        <v>79</v>
      </c>
      <c r="K235" s="475"/>
      <c r="L235" s="408"/>
      <c r="M235" s="409">
        <v>2</v>
      </c>
    </row>
    <row r="236" spans="1:13" s="283" customFormat="1" ht="378">
      <c r="A236" s="274">
        <f t="shared" si="9"/>
        <v>180</v>
      </c>
      <c r="B236" s="400"/>
      <c r="C236" s="170" t="s">
        <v>90</v>
      </c>
      <c r="D236" s="414" t="s">
        <v>1037</v>
      </c>
      <c r="E236" s="153" t="s">
        <v>2499</v>
      </c>
      <c r="F236" s="400"/>
      <c r="G236" s="400"/>
      <c r="H236" s="177" t="s">
        <v>329</v>
      </c>
      <c r="I236" s="407">
        <f t="shared" si="11"/>
        <v>34</v>
      </c>
      <c r="J236" s="427">
        <v>32</v>
      </c>
      <c r="K236" s="475"/>
      <c r="L236" s="408"/>
      <c r="M236" s="409">
        <v>2</v>
      </c>
    </row>
    <row r="237" spans="1:13" s="283" customFormat="1" ht="157.5">
      <c r="A237" s="274">
        <f t="shared" si="9"/>
        <v>181</v>
      </c>
      <c r="B237" s="400"/>
      <c r="C237" s="170" t="s">
        <v>117</v>
      </c>
      <c r="D237" s="414" t="s">
        <v>1038</v>
      </c>
      <c r="E237" s="153" t="s">
        <v>2500</v>
      </c>
      <c r="F237" s="400"/>
      <c r="G237" s="400"/>
      <c r="H237" s="177" t="s">
        <v>330</v>
      </c>
      <c r="I237" s="407">
        <f t="shared" si="11"/>
        <v>53</v>
      </c>
      <c r="J237" s="427">
        <v>51</v>
      </c>
      <c r="K237" s="475"/>
      <c r="L237" s="408"/>
      <c r="M237" s="409">
        <v>2</v>
      </c>
    </row>
    <row r="238" spans="1:13" s="283" customFormat="1" ht="204.75">
      <c r="A238" s="274">
        <f t="shared" si="9"/>
        <v>182</v>
      </c>
      <c r="B238" s="400"/>
      <c r="C238" s="170" t="s">
        <v>124</v>
      </c>
      <c r="D238" s="414" t="s">
        <v>1039</v>
      </c>
      <c r="E238" s="155" t="s">
        <v>2501</v>
      </c>
      <c r="F238" s="400"/>
      <c r="G238" s="400"/>
      <c r="H238" s="177" t="s">
        <v>330</v>
      </c>
      <c r="I238" s="407">
        <f t="shared" si="11"/>
        <v>8</v>
      </c>
      <c r="J238" s="427">
        <v>8</v>
      </c>
      <c r="K238" s="475"/>
      <c r="L238" s="408"/>
      <c r="M238" s="409"/>
    </row>
    <row r="239" spans="1:13" s="283" customFormat="1" ht="110.25">
      <c r="A239" s="274">
        <f t="shared" si="9"/>
        <v>183</v>
      </c>
      <c r="B239" s="400"/>
      <c r="C239" s="170" t="s">
        <v>562</v>
      </c>
      <c r="D239" s="414" t="s">
        <v>1040</v>
      </c>
      <c r="E239" s="153" t="s">
        <v>2502</v>
      </c>
      <c r="F239" s="400"/>
      <c r="G239" s="400"/>
      <c r="H239" s="177" t="s">
        <v>330</v>
      </c>
      <c r="I239" s="407">
        <f t="shared" si="11"/>
        <v>22</v>
      </c>
      <c r="J239" s="427">
        <v>20</v>
      </c>
      <c r="K239" s="475"/>
      <c r="L239" s="408"/>
      <c r="M239" s="409">
        <v>2</v>
      </c>
    </row>
    <row r="240" spans="1:13" s="283" customFormat="1" ht="110.25">
      <c r="A240" s="274">
        <f t="shared" si="9"/>
        <v>184</v>
      </c>
      <c r="B240" s="400"/>
      <c r="C240" s="170" t="s">
        <v>563</v>
      </c>
      <c r="D240" s="414" t="s">
        <v>1041</v>
      </c>
      <c r="E240" s="153" t="s">
        <v>2503</v>
      </c>
      <c r="F240" s="400"/>
      <c r="G240" s="400"/>
      <c r="H240" s="177" t="s">
        <v>330</v>
      </c>
      <c r="I240" s="407">
        <f t="shared" si="11"/>
        <v>37</v>
      </c>
      <c r="J240" s="427">
        <v>37</v>
      </c>
      <c r="K240" s="475"/>
      <c r="L240" s="408"/>
      <c r="M240" s="409"/>
    </row>
    <row r="241" spans="1:13" s="283" customFormat="1" ht="78.75">
      <c r="A241" s="274">
        <f t="shared" si="9"/>
        <v>185</v>
      </c>
      <c r="B241" s="400"/>
      <c r="C241" s="170" t="s">
        <v>140</v>
      </c>
      <c r="D241" s="414" t="s">
        <v>1042</v>
      </c>
      <c r="E241" s="153" t="s">
        <v>2504</v>
      </c>
      <c r="F241" s="400"/>
      <c r="G241" s="400"/>
      <c r="H241" s="177" t="s">
        <v>333</v>
      </c>
      <c r="I241" s="407">
        <f t="shared" si="11"/>
        <v>37</v>
      </c>
      <c r="J241" s="427">
        <v>32</v>
      </c>
      <c r="K241" s="475"/>
      <c r="L241" s="408"/>
      <c r="M241" s="409">
        <v>5</v>
      </c>
    </row>
    <row r="242" spans="1:13" s="283" customFormat="1" ht="110.25">
      <c r="A242" s="274">
        <f t="shared" si="9"/>
        <v>186</v>
      </c>
      <c r="B242" s="400"/>
      <c r="C242" s="170" t="s">
        <v>564</v>
      </c>
      <c r="D242" s="414" t="s">
        <v>1043</v>
      </c>
      <c r="E242" s="153" t="s">
        <v>2505</v>
      </c>
      <c r="F242" s="400"/>
      <c r="G242" s="400"/>
      <c r="H242" s="177" t="s">
        <v>333</v>
      </c>
      <c r="I242" s="407">
        <f t="shared" si="11"/>
        <v>59</v>
      </c>
      <c r="J242" s="427">
        <v>44</v>
      </c>
      <c r="K242" s="475"/>
      <c r="L242" s="408">
        <v>10</v>
      </c>
      <c r="M242" s="409">
        <v>5</v>
      </c>
    </row>
    <row r="243" spans="1:13" s="283" customFormat="1" ht="110.25">
      <c r="A243" s="274">
        <f t="shared" si="9"/>
        <v>187</v>
      </c>
      <c r="B243" s="400"/>
      <c r="C243" s="170" t="s">
        <v>565</v>
      </c>
      <c r="D243" s="414" t="s">
        <v>1044</v>
      </c>
      <c r="E243" s="155" t="s">
        <v>2506</v>
      </c>
      <c r="F243" s="400"/>
      <c r="G243" s="400"/>
      <c r="H243" s="177" t="s">
        <v>787</v>
      </c>
      <c r="I243" s="407">
        <f t="shared" si="11"/>
        <v>50</v>
      </c>
      <c r="J243" s="427">
        <v>45</v>
      </c>
      <c r="K243" s="475"/>
      <c r="L243" s="408"/>
      <c r="M243" s="409">
        <v>5</v>
      </c>
    </row>
    <row r="244" spans="1:13" s="283" customFormat="1" ht="78.75">
      <c r="A244" s="274">
        <f t="shared" si="9"/>
        <v>188</v>
      </c>
      <c r="B244" s="400"/>
      <c r="C244" s="170" t="s">
        <v>1045</v>
      </c>
      <c r="D244" s="414" t="s">
        <v>1047</v>
      </c>
      <c r="E244" s="153" t="s">
        <v>2507</v>
      </c>
      <c r="F244" s="400"/>
      <c r="G244" s="400"/>
      <c r="H244" s="177" t="s">
        <v>343</v>
      </c>
      <c r="I244" s="407">
        <f t="shared" si="11"/>
        <v>55</v>
      </c>
      <c r="J244" s="427">
        <v>55</v>
      </c>
      <c r="K244" s="475"/>
      <c r="L244" s="408"/>
      <c r="M244" s="409"/>
    </row>
    <row r="245" spans="1:13" s="283" customFormat="1" ht="78.75">
      <c r="A245" s="274">
        <f t="shared" si="9"/>
        <v>189</v>
      </c>
      <c r="B245" s="400"/>
      <c r="C245" s="170" t="s">
        <v>566</v>
      </c>
      <c r="D245" s="414" t="s">
        <v>1048</v>
      </c>
      <c r="E245" s="153" t="s">
        <v>2508</v>
      </c>
      <c r="F245" s="400"/>
      <c r="G245" s="400"/>
      <c r="H245" s="177" t="s">
        <v>330</v>
      </c>
      <c r="I245" s="407">
        <f t="shared" si="11"/>
        <v>66</v>
      </c>
      <c r="J245" s="427">
        <v>66</v>
      </c>
      <c r="K245" s="475"/>
      <c r="L245" s="408"/>
      <c r="M245" s="409"/>
    </row>
    <row r="246" spans="1:13" s="283" customFormat="1" ht="94.5">
      <c r="A246" s="274">
        <f t="shared" si="9"/>
        <v>190</v>
      </c>
      <c r="B246" s="400"/>
      <c r="C246" s="170" t="s">
        <v>1056</v>
      </c>
      <c r="D246" s="414" t="s">
        <v>1049</v>
      </c>
      <c r="E246" s="153" t="s">
        <v>2509</v>
      </c>
      <c r="F246" s="400"/>
      <c r="G246" s="400"/>
      <c r="H246" s="177" t="s">
        <v>330</v>
      </c>
      <c r="I246" s="407">
        <f t="shared" si="11"/>
        <v>61</v>
      </c>
      <c r="J246" s="427">
        <v>61</v>
      </c>
      <c r="K246" s="475"/>
      <c r="L246" s="408"/>
      <c r="M246" s="409"/>
    </row>
    <row r="247" spans="1:13" s="283" customFormat="1" ht="94.5">
      <c r="A247" s="274">
        <f t="shared" si="9"/>
        <v>191</v>
      </c>
      <c r="B247" s="400"/>
      <c r="C247" s="170" t="s">
        <v>567</v>
      </c>
      <c r="D247" s="414" t="s">
        <v>1050</v>
      </c>
      <c r="E247" s="153" t="s">
        <v>2510</v>
      </c>
      <c r="F247" s="400"/>
      <c r="G247" s="400"/>
      <c r="H247" s="177" t="s">
        <v>330</v>
      </c>
      <c r="I247" s="407">
        <f t="shared" si="11"/>
        <v>36</v>
      </c>
      <c r="J247" s="427">
        <v>36</v>
      </c>
      <c r="K247" s="475"/>
      <c r="L247" s="408"/>
      <c r="M247" s="409"/>
    </row>
    <row r="248" spans="1:13" s="283" customFormat="1" ht="94.5">
      <c r="A248" s="274">
        <f t="shared" si="9"/>
        <v>192</v>
      </c>
      <c r="B248" s="400"/>
      <c r="C248" s="170" t="s">
        <v>568</v>
      </c>
      <c r="D248" s="414" t="s">
        <v>1051</v>
      </c>
      <c r="E248" s="153" t="s">
        <v>2511</v>
      </c>
      <c r="F248" s="400"/>
      <c r="G248" s="400"/>
      <c r="H248" s="177" t="s">
        <v>330</v>
      </c>
      <c r="I248" s="407">
        <f t="shared" si="11"/>
        <v>583</v>
      </c>
      <c r="J248" s="427">
        <v>581</v>
      </c>
      <c r="K248" s="475"/>
      <c r="L248" s="408"/>
      <c r="M248" s="409">
        <v>2</v>
      </c>
    </row>
    <row r="249" spans="1:13" s="283" customFormat="1" ht="78.75">
      <c r="A249" s="274">
        <f t="shared" si="9"/>
        <v>193</v>
      </c>
      <c r="B249" s="400"/>
      <c r="C249" s="170" t="s">
        <v>569</v>
      </c>
      <c r="D249" s="414" t="s">
        <v>1052</v>
      </c>
      <c r="E249" s="437" t="s">
        <v>2512</v>
      </c>
      <c r="F249" s="400"/>
      <c r="G249" s="400"/>
      <c r="H249" s="177" t="s">
        <v>330</v>
      </c>
      <c r="I249" s="407">
        <f t="shared" si="11"/>
        <v>586</v>
      </c>
      <c r="J249" s="427">
        <v>586</v>
      </c>
      <c r="K249" s="475"/>
      <c r="L249" s="408"/>
      <c r="M249" s="409"/>
    </row>
    <row r="250" spans="1:13" s="283" customFormat="1" ht="78.75">
      <c r="A250" s="274">
        <f t="shared" si="9"/>
        <v>194</v>
      </c>
      <c r="B250" s="400"/>
      <c r="C250" s="170" t="s">
        <v>1057</v>
      </c>
      <c r="D250" s="414" t="s">
        <v>1053</v>
      </c>
      <c r="E250" s="437" t="s">
        <v>2513</v>
      </c>
      <c r="F250" s="400"/>
      <c r="G250" s="400"/>
      <c r="H250" s="177" t="s">
        <v>330</v>
      </c>
      <c r="I250" s="407">
        <f t="shared" si="11"/>
        <v>447</v>
      </c>
      <c r="J250" s="427">
        <v>447</v>
      </c>
      <c r="K250" s="475"/>
      <c r="L250" s="408"/>
      <c r="M250" s="409"/>
    </row>
    <row r="251" spans="1:13" s="283" customFormat="1" ht="94.5">
      <c r="A251" s="274">
        <f t="shared" si="9"/>
        <v>195</v>
      </c>
      <c r="B251" s="400"/>
      <c r="C251" s="170" t="s">
        <v>1046</v>
      </c>
      <c r="D251" s="414" t="s">
        <v>1054</v>
      </c>
      <c r="E251" s="153" t="s">
        <v>2514</v>
      </c>
      <c r="F251" s="400"/>
      <c r="G251" s="400"/>
      <c r="H251" s="177" t="s">
        <v>333</v>
      </c>
      <c r="I251" s="407">
        <f t="shared" si="11"/>
        <v>33</v>
      </c>
      <c r="J251" s="427">
        <v>33</v>
      </c>
      <c r="K251" s="475"/>
      <c r="L251" s="408"/>
      <c r="M251" s="409"/>
    </row>
    <row r="252" spans="1:13" s="283" customFormat="1" ht="110.25">
      <c r="A252" s="274">
        <f t="shared" si="9"/>
        <v>196</v>
      </c>
      <c r="B252" s="400"/>
      <c r="C252" s="170" t="s">
        <v>120</v>
      </c>
      <c r="D252" s="414" t="s">
        <v>1055</v>
      </c>
      <c r="E252" s="153" t="s">
        <v>2515</v>
      </c>
      <c r="F252" s="400"/>
      <c r="G252" s="400"/>
      <c r="H252" s="177" t="s">
        <v>333</v>
      </c>
      <c r="I252" s="407">
        <f t="shared" si="11"/>
        <v>41</v>
      </c>
      <c r="J252" s="427">
        <v>41</v>
      </c>
      <c r="K252" s="475"/>
      <c r="L252" s="408"/>
      <c r="M252" s="409"/>
    </row>
    <row r="253" spans="1:13" s="283" customFormat="1">
      <c r="A253" s="274"/>
      <c r="B253" s="400"/>
      <c r="C253" s="179" t="s">
        <v>785</v>
      </c>
      <c r="D253" s="400"/>
      <c r="E253" s="400"/>
      <c r="F253" s="400"/>
      <c r="G253" s="400"/>
      <c r="H253" s="177"/>
      <c r="I253" s="407">
        <f t="shared" si="11"/>
        <v>0</v>
      </c>
      <c r="J253" s="427"/>
      <c r="K253" s="475"/>
      <c r="L253" s="408"/>
      <c r="M253" s="409"/>
    </row>
    <row r="254" spans="1:13" s="283" customFormat="1" ht="110.25">
      <c r="A254" s="274">
        <f>+A252+1</f>
        <v>197</v>
      </c>
      <c r="B254" s="400"/>
      <c r="C254" s="170" t="s">
        <v>570</v>
      </c>
      <c r="D254" s="414" t="s">
        <v>1058</v>
      </c>
      <c r="E254" s="153" t="s">
        <v>2516</v>
      </c>
      <c r="F254" s="400"/>
      <c r="G254" s="400"/>
      <c r="H254" s="177" t="s">
        <v>330</v>
      </c>
      <c r="I254" s="407">
        <f t="shared" si="11"/>
        <v>29</v>
      </c>
      <c r="J254" s="427">
        <v>29</v>
      </c>
      <c r="K254" s="475"/>
      <c r="L254" s="408"/>
      <c r="M254" s="409"/>
    </row>
    <row r="255" spans="1:13" s="129" customFormat="1" ht="78.75">
      <c r="A255" s="274">
        <f t="shared" si="9"/>
        <v>198</v>
      </c>
      <c r="B255" s="276"/>
      <c r="C255" s="170" t="s">
        <v>571</v>
      </c>
      <c r="D255" s="414" t="s">
        <v>1059</v>
      </c>
      <c r="E255" s="153" t="s">
        <v>2517</v>
      </c>
      <c r="F255" s="276"/>
      <c r="G255" s="276"/>
      <c r="H255" s="177" t="s">
        <v>330</v>
      </c>
      <c r="I255" s="407">
        <f t="shared" si="11"/>
        <v>29</v>
      </c>
      <c r="J255" s="427">
        <v>29</v>
      </c>
      <c r="K255" s="475"/>
      <c r="L255" s="408"/>
      <c r="M255" s="409"/>
    </row>
    <row r="256" spans="1:13" s="283" customFormat="1" ht="318">
      <c r="A256" s="274">
        <f t="shared" si="9"/>
        <v>199</v>
      </c>
      <c r="B256" s="400"/>
      <c r="C256" s="170" t="s">
        <v>572</v>
      </c>
      <c r="D256" s="414" t="s">
        <v>1060</v>
      </c>
      <c r="E256" s="153" t="s">
        <v>3646</v>
      </c>
      <c r="F256" s="400"/>
      <c r="G256" s="400"/>
      <c r="H256" s="177" t="s">
        <v>329</v>
      </c>
      <c r="I256" s="407">
        <f t="shared" si="11"/>
        <v>25</v>
      </c>
      <c r="J256" s="427">
        <v>25</v>
      </c>
      <c r="K256" s="475"/>
      <c r="L256" s="408"/>
      <c r="M256" s="409"/>
    </row>
    <row r="257" spans="1:13" s="283" customFormat="1" ht="31.5">
      <c r="A257" s="274"/>
      <c r="B257" s="400"/>
      <c r="C257" s="179" t="s">
        <v>784</v>
      </c>
      <c r="D257" s="400"/>
      <c r="E257" s="400"/>
      <c r="F257" s="400"/>
      <c r="G257" s="400"/>
      <c r="H257" s="177"/>
      <c r="I257" s="407">
        <f t="shared" si="11"/>
        <v>0</v>
      </c>
      <c r="J257" s="427"/>
      <c r="K257" s="475"/>
      <c r="L257" s="408"/>
      <c r="M257" s="409"/>
    </row>
    <row r="258" spans="1:13" s="283" customFormat="1" ht="315">
      <c r="A258" s="274">
        <f>+A256+1</f>
        <v>200</v>
      </c>
      <c r="B258" s="400"/>
      <c r="C258" s="170" t="s">
        <v>573</v>
      </c>
      <c r="D258" s="414" t="s">
        <v>1061</v>
      </c>
      <c r="E258" s="432" t="s">
        <v>2518</v>
      </c>
      <c r="F258" s="400"/>
      <c r="G258" s="400"/>
      <c r="H258" s="177" t="s">
        <v>1282</v>
      </c>
      <c r="I258" s="407">
        <f t="shared" si="11"/>
        <v>1850</v>
      </c>
      <c r="J258" s="427">
        <v>1750</v>
      </c>
      <c r="K258" s="475"/>
      <c r="L258" s="408"/>
      <c r="M258" s="409">
        <v>100</v>
      </c>
    </row>
    <row r="259" spans="1:13" s="283" customFormat="1" ht="267.75">
      <c r="A259" s="274">
        <f t="shared" si="9"/>
        <v>201</v>
      </c>
      <c r="B259" s="400"/>
      <c r="C259" s="170" t="s">
        <v>574</v>
      </c>
      <c r="D259" s="400"/>
      <c r="E259" s="432" t="s">
        <v>2519</v>
      </c>
      <c r="F259" s="400"/>
      <c r="G259" s="400"/>
      <c r="H259" s="177" t="s">
        <v>1282</v>
      </c>
      <c r="I259" s="407">
        <f t="shared" si="11"/>
        <v>1670</v>
      </c>
      <c r="J259" s="427">
        <v>1470</v>
      </c>
      <c r="K259" s="475"/>
      <c r="L259" s="438">
        <v>100</v>
      </c>
      <c r="M259" s="409">
        <v>100</v>
      </c>
    </row>
    <row r="260" spans="1:13" s="283" customFormat="1" ht="330.75">
      <c r="A260" s="274">
        <f t="shared" si="9"/>
        <v>202</v>
      </c>
      <c r="B260" s="400"/>
      <c r="C260" s="170" t="s">
        <v>575</v>
      </c>
      <c r="D260" s="400"/>
      <c r="E260" s="432" t="s">
        <v>2520</v>
      </c>
      <c r="F260" s="400"/>
      <c r="G260" s="400"/>
      <c r="H260" s="177" t="s">
        <v>1282</v>
      </c>
      <c r="I260" s="407">
        <f t="shared" si="11"/>
        <v>1540</v>
      </c>
      <c r="J260" s="427">
        <v>1340</v>
      </c>
      <c r="K260" s="475"/>
      <c r="L260" s="408">
        <v>100</v>
      </c>
      <c r="M260" s="409">
        <v>100</v>
      </c>
    </row>
    <row r="261" spans="1:13" s="283" customFormat="1" ht="315">
      <c r="A261" s="274">
        <f t="shared" si="9"/>
        <v>203</v>
      </c>
      <c r="B261" s="400"/>
      <c r="C261" s="170" t="s">
        <v>576</v>
      </c>
      <c r="D261" s="400"/>
      <c r="E261" s="432" t="s">
        <v>2521</v>
      </c>
      <c r="F261" s="400"/>
      <c r="G261" s="400"/>
      <c r="H261" s="177" t="s">
        <v>1282</v>
      </c>
      <c r="I261" s="407">
        <f t="shared" si="11"/>
        <v>1550</v>
      </c>
      <c r="J261" s="427">
        <v>1450</v>
      </c>
      <c r="K261" s="475"/>
      <c r="L261" s="408"/>
      <c r="M261" s="409">
        <v>100</v>
      </c>
    </row>
    <row r="262" spans="1:13" s="283" customFormat="1" ht="330.75">
      <c r="A262" s="274">
        <f t="shared" si="9"/>
        <v>204</v>
      </c>
      <c r="B262" s="400"/>
      <c r="C262" s="170" t="s">
        <v>577</v>
      </c>
      <c r="D262" s="400"/>
      <c r="E262" s="432" t="s">
        <v>2520</v>
      </c>
      <c r="F262" s="400"/>
      <c r="G262" s="400"/>
      <c r="H262" s="177" t="s">
        <v>1282</v>
      </c>
      <c r="I262" s="407">
        <f t="shared" si="11"/>
        <v>1390</v>
      </c>
      <c r="J262" s="427">
        <v>1290</v>
      </c>
      <c r="K262" s="475"/>
      <c r="L262" s="408"/>
      <c r="M262" s="409">
        <v>100</v>
      </c>
    </row>
    <row r="263" spans="1:13" s="283" customFormat="1" ht="330.75">
      <c r="A263" s="274">
        <f t="shared" ref="A263:A299" si="12">+A262+1</f>
        <v>205</v>
      </c>
      <c r="B263" s="400"/>
      <c r="C263" s="170" t="s">
        <v>578</v>
      </c>
      <c r="D263" s="400"/>
      <c r="E263" s="432" t="s">
        <v>2520</v>
      </c>
      <c r="F263" s="400"/>
      <c r="G263" s="400"/>
      <c r="H263" s="177" t="s">
        <v>1282</v>
      </c>
      <c r="I263" s="407">
        <f t="shared" ref="I263:I326" si="13">SUM(J263:M263)</f>
        <v>1560</v>
      </c>
      <c r="J263" s="427">
        <v>1360</v>
      </c>
      <c r="K263" s="475"/>
      <c r="L263" s="408">
        <v>100</v>
      </c>
      <c r="M263" s="409">
        <v>100</v>
      </c>
    </row>
    <row r="264" spans="1:13" s="283" customFormat="1" ht="330.75">
      <c r="A264" s="274">
        <f t="shared" si="12"/>
        <v>206</v>
      </c>
      <c r="B264" s="400"/>
      <c r="C264" s="170" t="s">
        <v>579</v>
      </c>
      <c r="D264" s="400"/>
      <c r="E264" s="432" t="s">
        <v>2520</v>
      </c>
      <c r="F264" s="400"/>
      <c r="G264" s="400"/>
      <c r="H264" s="177" t="s">
        <v>1282</v>
      </c>
      <c r="I264" s="407">
        <f t="shared" si="13"/>
        <v>1560</v>
      </c>
      <c r="J264" s="427">
        <v>1360</v>
      </c>
      <c r="K264" s="475"/>
      <c r="L264" s="408">
        <v>100</v>
      </c>
      <c r="M264" s="409">
        <v>100</v>
      </c>
    </row>
    <row r="265" spans="1:13" s="283" customFormat="1" ht="330.75">
      <c r="A265" s="274">
        <f t="shared" si="12"/>
        <v>207</v>
      </c>
      <c r="B265" s="400"/>
      <c r="C265" s="170" t="s">
        <v>151</v>
      </c>
      <c r="D265" s="400"/>
      <c r="E265" s="432" t="s">
        <v>2522</v>
      </c>
      <c r="F265" s="400"/>
      <c r="G265" s="400"/>
      <c r="H265" s="177" t="s">
        <v>1282</v>
      </c>
      <c r="I265" s="407">
        <f t="shared" si="13"/>
        <v>1530</v>
      </c>
      <c r="J265" s="427">
        <v>1330</v>
      </c>
      <c r="K265" s="475"/>
      <c r="L265" s="408">
        <v>100</v>
      </c>
      <c r="M265" s="409">
        <v>100</v>
      </c>
    </row>
    <row r="266" spans="1:13" s="283" customFormat="1" ht="362.25">
      <c r="A266" s="274">
        <f t="shared" si="12"/>
        <v>208</v>
      </c>
      <c r="B266" s="400"/>
      <c r="C266" s="170" t="s">
        <v>580</v>
      </c>
      <c r="D266" s="400"/>
      <c r="E266" s="432" t="s">
        <v>2523</v>
      </c>
      <c r="F266" s="400"/>
      <c r="G266" s="400"/>
      <c r="H266" s="177" t="s">
        <v>1282</v>
      </c>
      <c r="I266" s="407">
        <f t="shared" si="13"/>
        <v>1770</v>
      </c>
      <c r="J266" s="427">
        <v>1570</v>
      </c>
      <c r="K266" s="475"/>
      <c r="L266" s="408">
        <v>100</v>
      </c>
      <c r="M266" s="409">
        <v>100</v>
      </c>
    </row>
    <row r="267" spans="1:13" s="283" customFormat="1" ht="362.25">
      <c r="A267" s="274">
        <f t="shared" si="12"/>
        <v>209</v>
      </c>
      <c r="B267" s="400"/>
      <c r="C267" s="170" t="s">
        <v>3647</v>
      </c>
      <c r="D267" s="400"/>
      <c r="E267" s="432" t="s">
        <v>2524</v>
      </c>
      <c r="F267" s="400"/>
      <c r="G267" s="400"/>
      <c r="H267" s="177" t="s">
        <v>337</v>
      </c>
      <c r="I267" s="407">
        <f t="shared" si="13"/>
        <v>2245</v>
      </c>
      <c r="J267" s="427">
        <v>1845</v>
      </c>
      <c r="K267" s="475"/>
      <c r="L267" s="408">
        <v>300</v>
      </c>
      <c r="M267" s="409">
        <v>100</v>
      </c>
    </row>
    <row r="268" spans="1:13" s="283" customFormat="1" ht="362.25">
      <c r="A268" s="274">
        <f t="shared" si="12"/>
        <v>210</v>
      </c>
      <c r="B268" s="400"/>
      <c r="C268" s="170" t="s">
        <v>3648</v>
      </c>
      <c r="D268" s="400"/>
      <c r="E268" s="432" t="s">
        <v>2525</v>
      </c>
      <c r="F268" s="400"/>
      <c r="G268" s="400"/>
      <c r="H268" s="177" t="s">
        <v>1282</v>
      </c>
      <c r="I268" s="407">
        <f t="shared" si="13"/>
        <v>1660</v>
      </c>
      <c r="J268" s="427">
        <v>1360</v>
      </c>
      <c r="K268" s="475"/>
      <c r="L268" s="438">
        <v>200</v>
      </c>
      <c r="M268" s="409">
        <v>100</v>
      </c>
    </row>
    <row r="269" spans="1:13" s="283" customFormat="1" ht="362.25">
      <c r="A269" s="274">
        <f t="shared" si="12"/>
        <v>211</v>
      </c>
      <c r="B269" s="400"/>
      <c r="C269" s="170" t="s">
        <v>581</v>
      </c>
      <c r="D269" s="400"/>
      <c r="E269" s="432" t="s">
        <v>2526</v>
      </c>
      <c r="F269" s="400"/>
      <c r="G269" s="400"/>
      <c r="H269" s="177" t="s">
        <v>1282</v>
      </c>
      <c r="I269" s="407">
        <f t="shared" si="13"/>
        <v>10290</v>
      </c>
      <c r="J269" s="427">
        <v>9290</v>
      </c>
      <c r="K269" s="475"/>
      <c r="L269" s="408">
        <v>500</v>
      </c>
      <c r="M269" s="409">
        <v>500</v>
      </c>
    </row>
    <row r="270" spans="1:13" s="283" customFormat="1" ht="330.75">
      <c r="A270" s="274">
        <f t="shared" si="12"/>
        <v>212</v>
      </c>
      <c r="B270" s="400"/>
      <c r="C270" s="170" t="s">
        <v>582</v>
      </c>
      <c r="D270" s="400"/>
      <c r="E270" s="432" t="s">
        <v>2527</v>
      </c>
      <c r="F270" s="400"/>
      <c r="G270" s="400"/>
      <c r="H270" s="177" t="s">
        <v>337</v>
      </c>
      <c r="I270" s="407">
        <f t="shared" si="13"/>
        <v>11150</v>
      </c>
      <c r="J270" s="427">
        <v>10150</v>
      </c>
      <c r="K270" s="475"/>
      <c r="L270" s="408">
        <v>500</v>
      </c>
      <c r="M270" s="409">
        <v>500</v>
      </c>
    </row>
    <row r="271" spans="1:13" s="283" customFormat="1" ht="330.75">
      <c r="A271" s="274">
        <f t="shared" si="12"/>
        <v>213</v>
      </c>
      <c r="B271" s="400"/>
      <c r="C271" s="170" t="s">
        <v>3649</v>
      </c>
      <c r="D271" s="400"/>
      <c r="E271" s="432" t="s">
        <v>2528</v>
      </c>
      <c r="F271" s="400"/>
      <c r="G271" s="400"/>
      <c r="H271" s="177" t="s">
        <v>337</v>
      </c>
      <c r="I271" s="407">
        <f t="shared" si="13"/>
        <v>10700</v>
      </c>
      <c r="J271" s="427">
        <v>9700</v>
      </c>
      <c r="K271" s="475"/>
      <c r="L271" s="408">
        <v>500</v>
      </c>
      <c r="M271" s="409">
        <v>500</v>
      </c>
    </row>
    <row r="272" spans="1:13" s="283" customFormat="1" ht="362.25">
      <c r="A272" s="274">
        <f t="shared" si="12"/>
        <v>214</v>
      </c>
      <c r="B272" s="400"/>
      <c r="C272" s="170" t="s">
        <v>3650</v>
      </c>
      <c r="D272" s="400"/>
      <c r="E272" s="432" t="s">
        <v>2529</v>
      </c>
      <c r="F272" s="400"/>
      <c r="G272" s="400"/>
      <c r="H272" s="177" t="s">
        <v>337</v>
      </c>
      <c r="I272" s="407">
        <f t="shared" si="13"/>
        <v>2540</v>
      </c>
      <c r="J272" s="427">
        <v>2340</v>
      </c>
      <c r="K272" s="475"/>
      <c r="L272" s="408">
        <v>100</v>
      </c>
      <c r="M272" s="409">
        <v>100</v>
      </c>
    </row>
    <row r="273" spans="1:13" s="283" customFormat="1" ht="362.25">
      <c r="A273" s="274">
        <f t="shared" si="12"/>
        <v>215</v>
      </c>
      <c r="B273" s="400"/>
      <c r="C273" s="170" t="s">
        <v>583</v>
      </c>
      <c r="D273" s="400"/>
      <c r="E273" s="432" t="s">
        <v>2530</v>
      </c>
      <c r="F273" s="400"/>
      <c r="G273" s="400"/>
      <c r="H273" s="177" t="s">
        <v>1282</v>
      </c>
      <c r="I273" s="407">
        <f t="shared" si="13"/>
        <v>1730</v>
      </c>
      <c r="J273" s="427">
        <v>1630</v>
      </c>
      <c r="K273" s="475"/>
      <c r="L273" s="408"/>
      <c r="M273" s="409">
        <v>100</v>
      </c>
    </row>
    <row r="274" spans="1:13" s="283" customFormat="1" ht="362.25">
      <c r="A274" s="274">
        <f t="shared" si="12"/>
        <v>216</v>
      </c>
      <c r="B274" s="400"/>
      <c r="C274" s="170" t="s">
        <v>584</v>
      </c>
      <c r="D274" s="400"/>
      <c r="E274" s="432" t="s">
        <v>2531</v>
      </c>
      <c r="F274" s="400"/>
      <c r="G274" s="400"/>
      <c r="H274" s="177" t="s">
        <v>1282</v>
      </c>
      <c r="I274" s="407">
        <f t="shared" si="13"/>
        <v>2050</v>
      </c>
      <c r="J274" s="427">
        <v>1950</v>
      </c>
      <c r="K274" s="475"/>
      <c r="L274" s="408"/>
      <c r="M274" s="409">
        <v>100</v>
      </c>
    </row>
    <row r="275" spans="1:13" s="283" customFormat="1" ht="330.75">
      <c r="A275" s="274">
        <f t="shared" si="12"/>
        <v>217</v>
      </c>
      <c r="B275" s="400"/>
      <c r="C275" s="170" t="s">
        <v>157</v>
      </c>
      <c r="D275" s="400"/>
      <c r="E275" s="432" t="s">
        <v>2532</v>
      </c>
      <c r="F275" s="400"/>
      <c r="G275" s="400"/>
      <c r="H275" s="177" t="s">
        <v>1282</v>
      </c>
      <c r="I275" s="407">
        <f t="shared" si="13"/>
        <v>1210</v>
      </c>
      <c r="J275" s="427">
        <v>1010</v>
      </c>
      <c r="K275" s="475"/>
      <c r="L275" s="408">
        <v>100</v>
      </c>
      <c r="M275" s="409">
        <v>100</v>
      </c>
    </row>
    <row r="276" spans="1:13" s="283" customFormat="1" ht="362.25">
      <c r="A276" s="274">
        <f t="shared" si="12"/>
        <v>218</v>
      </c>
      <c r="B276" s="400"/>
      <c r="C276" s="163" t="s">
        <v>585</v>
      </c>
      <c r="D276" s="400"/>
      <c r="E276" s="432" t="s">
        <v>2531</v>
      </c>
      <c r="F276" s="400"/>
      <c r="G276" s="400"/>
      <c r="H276" s="177" t="s">
        <v>1282</v>
      </c>
      <c r="I276" s="407">
        <f t="shared" si="13"/>
        <v>1670</v>
      </c>
      <c r="J276" s="427">
        <v>1670</v>
      </c>
      <c r="K276" s="475"/>
      <c r="L276" s="408"/>
      <c r="M276" s="409"/>
    </row>
    <row r="277" spans="1:13" s="283" customFormat="1" ht="362.25">
      <c r="A277" s="274">
        <f t="shared" si="12"/>
        <v>219</v>
      </c>
      <c r="B277" s="400"/>
      <c r="C277" s="170" t="s">
        <v>586</v>
      </c>
      <c r="D277" s="400"/>
      <c r="E277" s="432" t="s">
        <v>2533</v>
      </c>
      <c r="F277" s="400"/>
      <c r="G277" s="400"/>
      <c r="H277" s="177" t="s">
        <v>1282</v>
      </c>
      <c r="I277" s="407">
        <f t="shared" si="13"/>
        <v>1410</v>
      </c>
      <c r="J277" s="427">
        <v>1410</v>
      </c>
      <c r="K277" s="475"/>
      <c r="L277" s="408"/>
      <c r="M277" s="409"/>
    </row>
    <row r="278" spans="1:13" s="283" customFormat="1" ht="283.5">
      <c r="A278" s="274">
        <f t="shared" si="12"/>
        <v>220</v>
      </c>
      <c r="B278" s="400"/>
      <c r="C278" s="170" t="s">
        <v>3651</v>
      </c>
      <c r="D278" s="400"/>
      <c r="E278" s="434" t="s">
        <v>2534</v>
      </c>
      <c r="F278" s="400"/>
      <c r="G278" s="400"/>
      <c r="H278" s="177" t="s">
        <v>1282</v>
      </c>
      <c r="I278" s="407">
        <f t="shared" si="13"/>
        <v>1380</v>
      </c>
      <c r="J278" s="427">
        <v>1380</v>
      </c>
      <c r="K278" s="475"/>
      <c r="L278" s="408"/>
      <c r="M278" s="409"/>
    </row>
    <row r="279" spans="1:13" s="283" customFormat="1" ht="283.5">
      <c r="A279" s="274">
        <f t="shared" si="12"/>
        <v>221</v>
      </c>
      <c r="B279" s="400"/>
      <c r="C279" s="170" t="s">
        <v>3652</v>
      </c>
      <c r="D279" s="400"/>
      <c r="E279" s="434" t="s">
        <v>2535</v>
      </c>
      <c r="F279" s="400"/>
      <c r="G279" s="400"/>
      <c r="H279" s="177" t="s">
        <v>1282</v>
      </c>
      <c r="I279" s="407">
        <f t="shared" si="13"/>
        <v>1250</v>
      </c>
      <c r="J279" s="427">
        <v>1250</v>
      </c>
      <c r="K279" s="475"/>
      <c r="L279" s="408"/>
      <c r="M279" s="409"/>
    </row>
    <row r="280" spans="1:13" s="283" customFormat="1" ht="283.5">
      <c r="A280" s="274">
        <f t="shared" si="12"/>
        <v>222</v>
      </c>
      <c r="B280" s="400"/>
      <c r="C280" s="170" t="s">
        <v>3653</v>
      </c>
      <c r="D280" s="400"/>
      <c r="E280" s="434" t="s">
        <v>2536</v>
      </c>
      <c r="F280" s="400"/>
      <c r="G280" s="400"/>
      <c r="H280" s="177" t="s">
        <v>1282</v>
      </c>
      <c r="I280" s="407">
        <f t="shared" si="13"/>
        <v>1550</v>
      </c>
      <c r="J280" s="427">
        <v>1550</v>
      </c>
      <c r="K280" s="475"/>
      <c r="L280" s="408"/>
      <c r="M280" s="409"/>
    </row>
    <row r="281" spans="1:13" s="283" customFormat="1" ht="283.5">
      <c r="A281" s="274">
        <f t="shared" si="12"/>
        <v>223</v>
      </c>
      <c r="B281" s="400"/>
      <c r="C281" s="170" t="s">
        <v>3654</v>
      </c>
      <c r="D281" s="400"/>
      <c r="E281" s="434" t="s">
        <v>2537</v>
      </c>
      <c r="F281" s="400"/>
      <c r="G281" s="400"/>
      <c r="H281" s="177" t="s">
        <v>1282</v>
      </c>
      <c r="I281" s="407">
        <f t="shared" si="13"/>
        <v>1320</v>
      </c>
      <c r="J281" s="427">
        <v>1320</v>
      </c>
      <c r="K281" s="475"/>
      <c r="L281" s="408"/>
      <c r="M281" s="409"/>
    </row>
    <row r="282" spans="1:13" s="283" customFormat="1" ht="267.75">
      <c r="A282" s="274">
        <f t="shared" si="12"/>
        <v>224</v>
      </c>
      <c r="B282" s="400"/>
      <c r="C282" s="170" t="s">
        <v>3655</v>
      </c>
      <c r="D282" s="400"/>
      <c r="E282" s="434" t="s">
        <v>3042</v>
      </c>
      <c r="F282" s="400"/>
      <c r="G282" s="400"/>
      <c r="H282" s="177" t="s">
        <v>1282</v>
      </c>
      <c r="I282" s="407">
        <f t="shared" si="13"/>
        <v>690</v>
      </c>
      <c r="J282" s="427">
        <v>600</v>
      </c>
      <c r="K282" s="475"/>
      <c r="L282" s="408">
        <v>90</v>
      </c>
      <c r="M282" s="409"/>
    </row>
    <row r="283" spans="1:13" s="283" customFormat="1" ht="267.75">
      <c r="A283" s="274">
        <f t="shared" si="12"/>
        <v>225</v>
      </c>
      <c r="B283" s="400"/>
      <c r="C283" s="170" t="s">
        <v>3656</v>
      </c>
      <c r="D283" s="400"/>
      <c r="E283" s="434" t="s">
        <v>3041</v>
      </c>
      <c r="F283" s="400"/>
      <c r="G283" s="400"/>
      <c r="H283" s="177" t="s">
        <v>1282</v>
      </c>
      <c r="I283" s="407">
        <f t="shared" si="13"/>
        <v>8600</v>
      </c>
      <c r="J283" s="427">
        <v>8100</v>
      </c>
      <c r="K283" s="475"/>
      <c r="L283" s="408">
        <v>500</v>
      </c>
      <c r="M283" s="409"/>
    </row>
    <row r="284" spans="1:13" s="283" customFormat="1" ht="267.75">
      <c r="A284" s="274">
        <f t="shared" si="12"/>
        <v>226</v>
      </c>
      <c r="B284" s="400"/>
      <c r="C284" s="170" t="s">
        <v>3657</v>
      </c>
      <c r="D284" s="400"/>
      <c r="E284" s="434" t="s">
        <v>3040</v>
      </c>
      <c r="F284" s="400"/>
      <c r="G284" s="400"/>
      <c r="H284" s="177" t="s">
        <v>1282</v>
      </c>
      <c r="I284" s="407">
        <f t="shared" si="13"/>
        <v>1240</v>
      </c>
      <c r="J284" s="427">
        <v>1240</v>
      </c>
      <c r="K284" s="475"/>
      <c r="L284" s="408"/>
      <c r="M284" s="409"/>
    </row>
    <row r="285" spans="1:13" s="283" customFormat="1" ht="283.5">
      <c r="A285" s="274">
        <f t="shared" si="12"/>
        <v>227</v>
      </c>
      <c r="B285" s="400"/>
      <c r="C285" s="170" t="s">
        <v>3658</v>
      </c>
      <c r="D285" s="400"/>
      <c r="E285" s="434" t="s">
        <v>2538</v>
      </c>
      <c r="F285" s="400"/>
      <c r="G285" s="400"/>
      <c r="H285" s="177" t="s">
        <v>1282</v>
      </c>
      <c r="I285" s="407">
        <f t="shared" si="13"/>
        <v>1850</v>
      </c>
      <c r="J285" s="427">
        <v>1750</v>
      </c>
      <c r="K285" s="475"/>
      <c r="L285" s="408">
        <v>100</v>
      </c>
      <c r="M285" s="409"/>
    </row>
    <row r="286" spans="1:13" s="283" customFormat="1" ht="267.75">
      <c r="A286" s="274">
        <f t="shared" si="12"/>
        <v>228</v>
      </c>
      <c r="B286" s="400"/>
      <c r="C286" s="170" t="s">
        <v>3659</v>
      </c>
      <c r="D286" s="400"/>
      <c r="E286" s="434" t="s">
        <v>2539</v>
      </c>
      <c r="F286" s="400"/>
      <c r="G286" s="400"/>
      <c r="H286" s="177" t="s">
        <v>1282</v>
      </c>
      <c r="I286" s="407">
        <f t="shared" si="13"/>
        <v>1760</v>
      </c>
      <c r="J286" s="427">
        <v>1760</v>
      </c>
      <c r="K286" s="475"/>
      <c r="L286" s="408"/>
      <c r="M286" s="409"/>
    </row>
    <row r="287" spans="1:13" s="283" customFormat="1" ht="283.5">
      <c r="A287" s="274">
        <f t="shared" si="12"/>
        <v>229</v>
      </c>
      <c r="B287" s="400"/>
      <c r="C287" s="170" t="s">
        <v>3660</v>
      </c>
      <c r="D287" s="400"/>
      <c r="E287" s="434" t="s">
        <v>2540</v>
      </c>
      <c r="F287" s="400"/>
      <c r="G287" s="400"/>
      <c r="H287" s="177" t="s">
        <v>1282</v>
      </c>
      <c r="I287" s="407">
        <f t="shared" si="13"/>
        <v>1580</v>
      </c>
      <c r="J287" s="427">
        <v>1580</v>
      </c>
      <c r="K287" s="475"/>
      <c r="L287" s="408"/>
      <c r="M287" s="409"/>
    </row>
    <row r="288" spans="1:13" s="283" customFormat="1" ht="267.75">
      <c r="A288" s="274">
        <f t="shared" si="12"/>
        <v>230</v>
      </c>
      <c r="B288" s="400"/>
      <c r="C288" s="170" t="s">
        <v>3661</v>
      </c>
      <c r="D288" s="400"/>
      <c r="E288" s="434" t="s">
        <v>2541</v>
      </c>
      <c r="F288" s="400"/>
      <c r="G288" s="400"/>
      <c r="H288" s="177" t="s">
        <v>337</v>
      </c>
      <c r="I288" s="407">
        <f t="shared" si="13"/>
        <v>2110</v>
      </c>
      <c r="J288" s="427">
        <v>2010</v>
      </c>
      <c r="K288" s="475"/>
      <c r="L288" s="408">
        <v>100</v>
      </c>
      <c r="M288" s="409"/>
    </row>
    <row r="289" spans="1:13" s="283" customFormat="1" ht="299.25">
      <c r="A289" s="274">
        <f t="shared" si="12"/>
        <v>231</v>
      </c>
      <c r="B289" s="400"/>
      <c r="C289" s="170" t="s">
        <v>3662</v>
      </c>
      <c r="D289" s="400"/>
      <c r="E289" s="434" t="s">
        <v>2542</v>
      </c>
      <c r="F289" s="400"/>
      <c r="G289" s="400"/>
      <c r="H289" s="177" t="s">
        <v>1282</v>
      </c>
      <c r="I289" s="407">
        <f t="shared" si="13"/>
        <v>1810</v>
      </c>
      <c r="J289" s="427">
        <v>1710</v>
      </c>
      <c r="K289" s="475"/>
      <c r="L289" s="408">
        <v>100</v>
      </c>
      <c r="M289" s="409"/>
    </row>
    <row r="290" spans="1:13" s="283" customFormat="1" ht="283.5">
      <c r="A290" s="274">
        <f t="shared" si="12"/>
        <v>232</v>
      </c>
      <c r="B290" s="400"/>
      <c r="C290" s="170" t="s">
        <v>3663</v>
      </c>
      <c r="D290" s="400"/>
      <c r="E290" s="434" t="s">
        <v>2543</v>
      </c>
      <c r="F290" s="400"/>
      <c r="G290" s="400"/>
      <c r="H290" s="177" t="s">
        <v>1282</v>
      </c>
      <c r="I290" s="407">
        <f t="shared" si="13"/>
        <v>1480</v>
      </c>
      <c r="J290" s="427">
        <v>1480</v>
      </c>
      <c r="K290" s="475"/>
      <c r="L290" s="408"/>
      <c r="M290" s="409"/>
    </row>
    <row r="291" spans="1:13" s="283" customFormat="1" ht="283.5">
      <c r="A291" s="274">
        <f t="shared" si="12"/>
        <v>233</v>
      </c>
      <c r="B291" s="400"/>
      <c r="C291" s="170" t="s">
        <v>3664</v>
      </c>
      <c r="D291" s="400"/>
      <c r="E291" s="434" t="s">
        <v>2544</v>
      </c>
      <c r="F291" s="400"/>
      <c r="G291" s="400"/>
      <c r="H291" s="177" t="s">
        <v>1282</v>
      </c>
      <c r="I291" s="407">
        <f t="shared" si="13"/>
        <v>1720</v>
      </c>
      <c r="J291" s="427">
        <v>1720</v>
      </c>
      <c r="K291" s="475"/>
      <c r="L291" s="408"/>
      <c r="M291" s="409"/>
    </row>
    <row r="292" spans="1:13" s="283" customFormat="1" ht="283.5">
      <c r="A292" s="274">
        <f t="shared" si="12"/>
        <v>234</v>
      </c>
      <c r="B292" s="400"/>
      <c r="C292" s="170" t="s">
        <v>587</v>
      </c>
      <c r="D292" s="400"/>
      <c r="E292" s="434" t="s">
        <v>2545</v>
      </c>
      <c r="F292" s="400"/>
      <c r="G292" s="400"/>
      <c r="H292" s="177" t="s">
        <v>337</v>
      </c>
      <c r="I292" s="407">
        <f t="shared" si="13"/>
        <v>1730</v>
      </c>
      <c r="J292" s="427">
        <v>1630</v>
      </c>
      <c r="K292" s="475"/>
      <c r="L292" s="408">
        <v>100</v>
      </c>
      <c r="M292" s="409"/>
    </row>
    <row r="293" spans="1:13" s="283" customFormat="1" ht="283.5">
      <c r="A293" s="274">
        <f t="shared" si="12"/>
        <v>235</v>
      </c>
      <c r="B293" s="400"/>
      <c r="C293" s="153" t="s">
        <v>588</v>
      </c>
      <c r="D293" s="400"/>
      <c r="E293" s="434" t="s">
        <v>2546</v>
      </c>
      <c r="F293" s="400"/>
      <c r="G293" s="400"/>
      <c r="H293" s="177" t="s">
        <v>1282</v>
      </c>
      <c r="I293" s="407">
        <f t="shared" si="13"/>
        <v>220</v>
      </c>
      <c r="J293" s="427">
        <v>210</v>
      </c>
      <c r="K293" s="475"/>
      <c r="L293" s="408"/>
      <c r="M293" s="409">
        <v>10</v>
      </c>
    </row>
    <row r="294" spans="1:13" s="283" customFormat="1" ht="283.5">
      <c r="A294" s="274">
        <f t="shared" si="12"/>
        <v>236</v>
      </c>
      <c r="B294" s="400"/>
      <c r="C294" s="170" t="s">
        <v>1062</v>
      </c>
      <c r="D294" s="400"/>
      <c r="E294" s="434" t="s">
        <v>2547</v>
      </c>
      <c r="F294" s="400"/>
      <c r="G294" s="400"/>
      <c r="H294" s="177" t="s">
        <v>337</v>
      </c>
      <c r="I294" s="407">
        <f t="shared" si="13"/>
        <v>7500</v>
      </c>
      <c r="J294" s="427">
        <v>6500</v>
      </c>
      <c r="K294" s="475"/>
      <c r="L294" s="408">
        <v>1000</v>
      </c>
      <c r="M294" s="409"/>
    </row>
    <row r="295" spans="1:13" s="283" customFormat="1" ht="283.5">
      <c r="A295" s="274">
        <f t="shared" si="12"/>
        <v>237</v>
      </c>
      <c r="B295" s="400"/>
      <c r="C295" s="170" t="s">
        <v>3665</v>
      </c>
      <c r="D295" s="400"/>
      <c r="E295" s="434" t="s">
        <v>2548</v>
      </c>
      <c r="F295" s="400"/>
      <c r="G295" s="400"/>
      <c r="H295" s="177" t="s">
        <v>1282</v>
      </c>
      <c r="I295" s="407">
        <f t="shared" si="13"/>
        <v>7655</v>
      </c>
      <c r="J295" s="427">
        <v>7155</v>
      </c>
      <c r="K295" s="475"/>
      <c r="L295" s="408">
        <v>500</v>
      </c>
      <c r="M295" s="409"/>
    </row>
    <row r="296" spans="1:13" s="283" customFormat="1" ht="283.5">
      <c r="A296" s="274">
        <f t="shared" si="12"/>
        <v>238</v>
      </c>
      <c r="B296" s="400"/>
      <c r="C296" s="170" t="s">
        <v>3666</v>
      </c>
      <c r="D296" s="400"/>
      <c r="E296" s="434" t="s">
        <v>2549</v>
      </c>
      <c r="F296" s="400"/>
      <c r="G296" s="400"/>
      <c r="H296" s="177" t="s">
        <v>337</v>
      </c>
      <c r="I296" s="407">
        <f t="shared" si="13"/>
        <v>19600</v>
      </c>
      <c r="J296" s="427">
        <v>17600</v>
      </c>
      <c r="K296" s="475"/>
      <c r="L296" s="408">
        <v>2000</v>
      </c>
      <c r="M296" s="409"/>
    </row>
    <row r="297" spans="1:13" s="283" customFormat="1" ht="267.75">
      <c r="A297" s="274">
        <f t="shared" si="12"/>
        <v>239</v>
      </c>
      <c r="B297" s="400"/>
      <c r="C297" s="170" t="s">
        <v>789</v>
      </c>
      <c r="D297" s="400"/>
      <c r="E297" s="434" t="s">
        <v>2551</v>
      </c>
      <c r="F297" s="400"/>
      <c r="G297" s="400"/>
      <c r="H297" s="177" t="s">
        <v>1282</v>
      </c>
      <c r="I297" s="407">
        <f t="shared" si="13"/>
        <v>2340</v>
      </c>
      <c r="J297" s="427">
        <v>2140</v>
      </c>
      <c r="K297" s="475"/>
      <c r="L297" s="408"/>
      <c r="M297" s="409">
        <v>200</v>
      </c>
    </row>
    <row r="298" spans="1:13" s="283" customFormat="1" ht="333.75">
      <c r="A298" s="274">
        <f t="shared" si="12"/>
        <v>240</v>
      </c>
      <c r="B298" s="400"/>
      <c r="C298" s="170" t="s">
        <v>163</v>
      </c>
      <c r="D298" s="400"/>
      <c r="E298" s="155" t="s">
        <v>3667</v>
      </c>
      <c r="F298" s="400"/>
      <c r="G298" s="400"/>
      <c r="H298" s="177" t="s">
        <v>337</v>
      </c>
      <c r="I298" s="407">
        <f t="shared" si="13"/>
        <v>40650</v>
      </c>
      <c r="J298" s="427">
        <v>36650</v>
      </c>
      <c r="K298" s="475"/>
      <c r="L298" s="408">
        <v>2000</v>
      </c>
      <c r="M298" s="409">
        <v>2000</v>
      </c>
    </row>
    <row r="299" spans="1:13" s="283" customFormat="1" ht="346.5">
      <c r="A299" s="274">
        <f t="shared" si="12"/>
        <v>241</v>
      </c>
      <c r="B299" s="400"/>
      <c r="C299" s="170" t="s">
        <v>1063</v>
      </c>
      <c r="D299" s="400"/>
      <c r="E299" s="155" t="s">
        <v>2550</v>
      </c>
      <c r="F299" s="400"/>
      <c r="G299" s="400"/>
      <c r="H299" s="177" t="s">
        <v>330</v>
      </c>
      <c r="I299" s="407">
        <f t="shared" si="13"/>
        <v>16</v>
      </c>
      <c r="J299" s="427">
        <v>11</v>
      </c>
      <c r="K299" s="475"/>
      <c r="L299" s="408">
        <v>5</v>
      </c>
      <c r="M299" s="409"/>
    </row>
    <row r="300" spans="1:13" s="283" customFormat="1" ht="31.5">
      <c r="A300" s="274"/>
      <c r="B300" s="400"/>
      <c r="C300" s="179" t="s">
        <v>788</v>
      </c>
      <c r="D300" s="400"/>
      <c r="E300" s="400"/>
      <c r="F300" s="400"/>
      <c r="G300" s="400"/>
      <c r="H300" s="177"/>
      <c r="I300" s="407">
        <f t="shared" si="13"/>
        <v>0</v>
      </c>
      <c r="J300" s="427"/>
      <c r="K300" s="475"/>
      <c r="L300" s="408"/>
      <c r="M300" s="409"/>
    </row>
    <row r="301" spans="1:13" s="441" customFormat="1" ht="362.25">
      <c r="A301" s="177">
        <f>+A299+1</f>
        <v>242</v>
      </c>
      <c r="B301" s="172"/>
      <c r="C301" s="170" t="s">
        <v>3668</v>
      </c>
      <c r="D301" s="172"/>
      <c r="E301" s="155" t="s">
        <v>2552</v>
      </c>
      <c r="F301" s="172"/>
      <c r="G301" s="172"/>
      <c r="H301" s="177" t="s">
        <v>1282</v>
      </c>
      <c r="I301" s="407">
        <f t="shared" si="13"/>
        <v>1810</v>
      </c>
      <c r="J301" s="427">
        <v>1710</v>
      </c>
      <c r="K301" s="476"/>
      <c r="L301" s="439">
        <v>100</v>
      </c>
      <c r="M301" s="440"/>
    </row>
    <row r="302" spans="1:13" s="441" customFormat="1" ht="378">
      <c r="A302" s="177">
        <f>+A301+1</f>
        <v>243</v>
      </c>
      <c r="B302" s="172"/>
      <c r="C302" s="170" t="s">
        <v>3669</v>
      </c>
      <c r="D302" s="172"/>
      <c r="E302" s="155" t="s">
        <v>2553</v>
      </c>
      <c r="F302" s="172"/>
      <c r="G302" s="172"/>
      <c r="H302" s="177" t="s">
        <v>1282</v>
      </c>
      <c r="I302" s="407">
        <f t="shared" si="13"/>
        <v>1520</v>
      </c>
      <c r="J302" s="427">
        <v>1420</v>
      </c>
      <c r="K302" s="476"/>
      <c r="L302" s="439">
        <v>100</v>
      </c>
      <c r="M302" s="440"/>
    </row>
    <row r="303" spans="1:13" s="441" customFormat="1" ht="378">
      <c r="A303" s="177">
        <f t="shared" ref="A303:A317" si="14">+A302+1</f>
        <v>244</v>
      </c>
      <c r="B303" s="172"/>
      <c r="C303" s="170" t="s">
        <v>3670</v>
      </c>
      <c r="D303" s="172"/>
      <c r="E303" s="155" t="s">
        <v>2554</v>
      </c>
      <c r="F303" s="172"/>
      <c r="G303" s="172"/>
      <c r="H303" s="177" t="s">
        <v>337</v>
      </c>
      <c r="I303" s="407">
        <f t="shared" si="13"/>
        <v>9130</v>
      </c>
      <c r="J303" s="427">
        <v>8630</v>
      </c>
      <c r="K303" s="476"/>
      <c r="L303" s="439">
        <v>500</v>
      </c>
      <c r="M303" s="440"/>
    </row>
    <row r="304" spans="1:13" s="441" customFormat="1" ht="378">
      <c r="A304" s="177">
        <f t="shared" si="14"/>
        <v>245</v>
      </c>
      <c r="B304" s="172"/>
      <c r="C304" s="170" t="s">
        <v>3671</v>
      </c>
      <c r="D304" s="172"/>
      <c r="E304" s="155" t="s">
        <v>2555</v>
      </c>
      <c r="F304" s="172"/>
      <c r="G304" s="172"/>
      <c r="H304" s="177" t="s">
        <v>1282</v>
      </c>
      <c r="I304" s="407">
        <f t="shared" si="13"/>
        <v>5370</v>
      </c>
      <c r="J304" s="427">
        <v>5070</v>
      </c>
      <c r="K304" s="476"/>
      <c r="L304" s="439">
        <v>300</v>
      </c>
      <c r="M304" s="440"/>
    </row>
    <row r="305" spans="1:13" s="441" customFormat="1" ht="378">
      <c r="A305" s="177">
        <f t="shared" si="14"/>
        <v>246</v>
      </c>
      <c r="B305" s="172"/>
      <c r="C305" s="170" t="s">
        <v>3672</v>
      </c>
      <c r="D305" s="172"/>
      <c r="E305" s="155" t="s">
        <v>2556</v>
      </c>
      <c r="F305" s="172"/>
      <c r="G305" s="172"/>
      <c r="H305" s="177" t="s">
        <v>337</v>
      </c>
      <c r="I305" s="407">
        <f t="shared" si="13"/>
        <v>2850</v>
      </c>
      <c r="J305" s="427">
        <v>2850</v>
      </c>
      <c r="K305" s="476"/>
      <c r="L305" s="439"/>
      <c r="M305" s="440"/>
    </row>
    <row r="306" spans="1:13" s="441" customFormat="1" ht="378">
      <c r="A306" s="177">
        <f t="shared" si="14"/>
        <v>247</v>
      </c>
      <c r="B306" s="172"/>
      <c r="C306" s="170" t="s">
        <v>3673</v>
      </c>
      <c r="D306" s="172"/>
      <c r="E306" s="155" t="s">
        <v>2556</v>
      </c>
      <c r="F306" s="172"/>
      <c r="G306" s="172"/>
      <c r="H306" s="177" t="s">
        <v>337</v>
      </c>
      <c r="I306" s="407">
        <f t="shared" si="13"/>
        <v>1390</v>
      </c>
      <c r="J306" s="427">
        <v>1390</v>
      </c>
      <c r="K306" s="476"/>
      <c r="L306" s="439"/>
      <c r="M306" s="440"/>
    </row>
    <row r="307" spans="1:13" s="441" customFormat="1" ht="378">
      <c r="A307" s="177">
        <f t="shared" si="14"/>
        <v>248</v>
      </c>
      <c r="B307" s="172"/>
      <c r="C307" s="170" t="s">
        <v>3674</v>
      </c>
      <c r="D307" s="172"/>
      <c r="E307" s="155" t="s">
        <v>2557</v>
      </c>
      <c r="F307" s="172"/>
      <c r="G307" s="172"/>
      <c r="H307" s="177" t="s">
        <v>337</v>
      </c>
      <c r="I307" s="407">
        <f t="shared" si="13"/>
        <v>2890</v>
      </c>
      <c r="J307" s="427">
        <v>2890</v>
      </c>
      <c r="K307" s="476"/>
      <c r="L307" s="439"/>
      <c r="M307" s="440"/>
    </row>
    <row r="308" spans="1:13" s="441" customFormat="1" ht="378">
      <c r="A308" s="177">
        <f t="shared" si="14"/>
        <v>249</v>
      </c>
      <c r="B308" s="172"/>
      <c r="C308" s="170" t="s">
        <v>3675</v>
      </c>
      <c r="D308" s="172"/>
      <c r="E308" s="155" t="s">
        <v>2556</v>
      </c>
      <c r="F308" s="172"/>
      <c r="G308" s="172"/>
      <c r="H308" s="177" t="s">
        <v>337</v>
      </c>
      <c r="I308" s="407">
        <f t="shared" si="13"/>
        <v>5800</v>
      </c>
      <c r="J308" s="427">
        <v>5500</v>
      </c>
      <c r="K308" s="476"/>
      <c r="L308" s="439">
        <v>300</v>
      </c>
      <c r="M308" s="440"/>
    </row>
    <row r="309" spans="1:13" s="441" customFormat="1" ht="378">
      <c r="A309" s="177">
        <f t="shared" si="14"/>
        <v>250</v>
      </c>
      <c r="B309" s="172"/>
      <c r="C309" s="170" t="s">
        <v>3676</v>
      </c>
      <c r="D309" s="172"/>
      <c r="E309" s="155" t="s">
        <v>2558</v>
      </c>
      <c r="F309" s="172"/>
      <c r="G309" s="172"/>
      <c r="H309" s="177" t="s">
        <v>1282</v>
      </c>
      <c r="I309" s="407">
        <f t="shared" si="13"/>
        <v>1570</v>
      </c>
      <c r="J309" s="427">
        <v>1570</v>
      </c>
      <c r="K309" s="476"/>
      <c r="L309" s="439"/>
      <c r="M309" s="440"/>
    </row>
    <row r="310" spans="1:13" s="441" customFormat="1" ht="362.25">
      <c r="A310" s="177">
        <f t="shared" si="14"/>
        <v>251</v>
      </c>
      <c r="B310" s="172"/>
      <c r="C310" s="170" t="s">
        <v>589</v>
      </c>
      <c r="D310" s="172"/>
      <c r="E310" s="155" t="s">
        <v>2559</v>
      </c>
      <c r="F310" s="172"/>
      <c r="G310" s="172"/>
      <c r="H310" s="177" t="s">
        <v>337</v>
      </c>
      <c r="I310" s="407">
        <f t="shared" si="13"/>
        <v>5970</v>
      </c>
      <c r="J310" s="427">
        <v>5970</v>
      </c>
      <c r="K310" s="476"/>
      <c r="L310" s="439"/>
      <c r="M310" s="440"/>
    </row>
    <row r="311" spans="1:13" s="441" customFormat="1" ht="362.25">
      <c r="A311" s="177">
        <f t="shared" si="14"/>
        <v>252</v>
      </c>
      <c r="B311" s="172"/>
      <c r="C311" s="170" t="s">
        <v>3677</v>
      </c>
      <c r="D311" s="172"/>
      <c r="E311" s="155" t="s">
        <v>2560</v>
      </c>
      <c r="F311" s="172"/>
      <c r="G311" s="172"/>
      <c r="H311" s="177" t="s">
        <v>337</v>
      </c>
      <c r="I311" s="407">
        <f t="shared" si="13"/>
        <v>5450</v>
      </c>
      <c r="J311" s="427">
        <v>5150</v>
      </c>
      <c r="K311" s="476"/>
      <c r="L311" s="439"/>
      <c r="M311" s="440">
        <v>300</v>
      </c>
    </row>
    <row r="312" spans="1:13" s="441" customFormat="1" ht="378">
      <c r="A312" s="177">
        <f t="shared" si="14"/>
        <v>253</v>
      </c>
      <c r="B312" s="172"/>
      <c r="C312" s="170" t="s">
        <v>3678</v>
      </c>
      <c r="D312" s="172"/>
      <c r="E312" s="155" t="s">
        <v>2561</v>
      </c>
      <c r="F312" s="172"/>
      <c r="G312" s="172"/>
      <c r="H312" s="177" t="s">
        <v>1282</v>
      </c>
      <c r="I312" s="407">
        <f t="shared" si="13"/>
        <v>4035</v>
      </c>
      <c r="J312" s="427">
        <v>3135</v>
      </c>
      <c r="K312" s="476"/>
      <c r="L312" s="439">
        <v>600</v>
      </c>
      <c r="M312" s="440">
        <v>300</v>
      </c>
    </row>
    <row r="313" spans="1:13" s="441" customFormat="1" ht="378">
      <c r="A313" s="177">
        <f t="shared" si="14"/>
        <v>254</v>
      </c>
      <c r="B313" s="172"/>
      <c r="C313" s="170" t="s">
        <v>3679</v>
      </c>
      <c r="D313" s="172"/>
      <c r="E313" s="155" t="s">
        <v>2562</v>
      </c>
      <c r="F313" s="172"/>
      <c r="G313" s="172"/>
      <c r="H313" s="177" t="s">
        <v>1282</v>
      </c>
      <c r="I313" s="407">
        <f t="shared" si="13"/>
        <v>980</v>
      </c>
      <c r="J313" s="427">
        <v>880</v>
      </c>
      <c r="K313" s="476"/>
      <c r="L313" s="439"/>
      <c r="M313" s="440">
        <v>100</v>
      </c>
    </row>
    <row r="314" spans="1:13" s="441" customFormat="1" ht="362.25">
      <c r="A314" s="177">
        <f t="shared" si="14"/>
        <v>255</v>
      </c>
      <c r="B314" s="172"/>
      <c r="C314" s="170" t="s">
        <v>3680</v>
      </c>
      <c r="D314" s="172"/>
      <c r="E314" s="155" t="s">
        <v>2563</v>
      </c>
      <c r="F314" s="172"/>
      <c r="G314" s="172"/>
      <c r="H314" s="177" t="s">
        <v>337</v>
      </c>
      <c r="I314" s="407">
        <f t="shared" si="13"/>
        <v>1570</v>
      </c>
      <c r="J314" s="427">
        <v>1470</v>
      </c>
      <c r="K314" s="476"/>
      <c r="L314" s="439"/>
      <c r="M314" s="440">
        <v>100</v>
      </c>
    </row>
    <row r="315" spans="1:13" s="441" customFormat="1" ht="362.25">
      <c r="A315" s="177">
        <f t="shared" si="14"/>
        <v>256</v>
      </c>
      <c r="B315" s="172"/>
      <c r="C315" s="170" t="s">
        <v>3681</v>
      </c>
      <c r="D315" s="172"/>
      <c r="E315" s="155" t="s">
        <v>2564</v>
      </c>
      <c r="F315" s="172"/>
      <c r="G315" s="172"/>
      <c r="H315" s="177" t="s">
        <v>337</v>
      </c>
      <c r="I315" s="407">
        <f t="shared" si="13"/>
        <v>1420</v>
      </c>
      <c r="J315" s="427">
        <v>1420</v>
      </c>
      <c r="K315" s="476"/>
      <c r="L315" s="439"/>
      <c r="M315" s="440"/>
    </row>
    <row r="316" spans="1:13" s="441" customFormat="1" ht="378">
      <c r="A316" s="177">
        <f t="shared" si="14"/>
        <v>257</v>
      </c>
      <c r="B316" s="172"/>
      <c r="C316" s="170" t="s">
        <v>3682</v>
      </c>
      <c r="D316" s="172"/>
      <c r="E316" s="155" t="s">
        <v>2565</v>
      </c>
      <c r="F316" s="172"/>
      <c r="G316" s="172"/>
      <c r="H316" s="177" t="s">
        <v>1282</v>
      </c>
      <c r="I316" s="407">
        <f t="shared" si="13"/>
        <v>1720</v>
      </c>
      <c r="J316" s="427">
        <v>1720</v>
      </c>
      <c r="K316" s="476"/>
      <c r="L316" s="439"/>
      <c r="M316" s="440"/>
    </row>
    <row r="317" spans="1:13" s="441" customFormat="1" ht="378">
      <c r="A317" s="177">
        <f t="shared" si="14"/>
        <v>258</v>
      </c>
      <c r="B317" s="172"/>
      <c r="C317" s="170" t="s">
        <v>3683</v>
      </c>
      <c r="D317" s="172"/>
      <c r="E317" s="155" t="s">
        <v>2566</v>
      </c>
      <c r="F317" s="172"/>
      <c r="G317" s="172"/>
      <c r="H317" s="177" t="s">
        <v>1282</v>
      </c>
      <c r="I317" s="407">
        <f t="shared" si="13"/>
        <v>1470</v>
      </c>
      <c r="J317" s="427">
        <v>1470</v>
      </c>
      <c r="K317" s="476"/>
      <c r="L317" s="439"/>
      <c r="M317" s="440"/>
    </row>
    <row r="318" spans="1:13" s="442" customFormat="1">
      <c r="A318" s="412"/>
      <c r="B318" s="132"/>
      <c r="C318" s="422" t="s">
        <v>477</v>
      </c>
      <c r="D318" s="132"/>
      <c r="E318" s="132"/>
      <c r="F318" s="132"/>
      <c r="G318" s="132"/>
      <c r="H318" s="276"/>
      <c r="I318" s="407">
        <f t="shared" si="13"/>
        <v>0</v>
      </c>
      <c r="J318" s="402"/>
      <c r="K318" s="475"/>
      <c r="L318" s="408"/>
      <c r="M318" s="409"/>
    </row>
    <row r="319" spans="1:13" s="129" customFormat="1">
      <c r="A319" s="274"/>
      <c r="B319" s="276"/>
      <c r="C319" s="179" t="s">
        <v>37</v>
      </c>
      <c r="D319" s="276"/>
      <c r="E319" s="276"/>
      <c r="F319" s="276"/>
      <c r="G319" s="276"/>
      <c r="H319" s="276"/>
      <c r="I319" s="407">
        <f t="shared" si="13"/>
        <v>0</v>
      </c>
      <c r="J319" s="426">
        <v>0</v>
      </c>
      <c r="K319" s="475"/>
      <c r="L319" s="408"/>
      <c r="M319" s="409"/>
    </row>
    <row r="320" spans="1:13" s="129" customFormat="1" ht="31.5">
      <c r="A320" s="274">
        <f>+A317+1</f>
        <v>259</v>
      </c>
      <c r="B320" s="276"/>
      <c r="C320" s="170" t="s">
        <v>129</v>
      </c>
      <c r="D320" s="414" t="s">
        <v>1067</v>
      </c>
      <c r="E320" s="443" t="s">
        <v>2567</v>
      </c>
      <c r="F320" s="400" t="s">
        <v>327</v>
      </c>
      <c r="G320" s="400" t="s">
        <v>327</v>
      </c>
      <c r="H320" s="177" t="s">
        <v>624</v>
      </c>
      <c r="I320" s="407">
        <f t="shared" si="13"/>
        <v>750</v>
      </c>
      <c r="J320" s="427">
        <v>750</v>
      </c>
      <c r="K320" s="475"/>
      <c r="L320" s="408"/>
      <c r="M320" s="409"/>
    </row>
    <row r="321" spans="1:13" s="129" customFormat="1" ht="31.5">
      <c r="A321" s="274">
        <f>+A320+1</f>
        <v>260</v>
      </c>
      <c r="B321" s="276"/>
      <c r="C321" s="170" t="s">
        <v>117</v>
      </c>
      <c r="D321" s="414" t="s">
        <v>1068</v>
      </c>
      <c r="E321" s="443" t="s">
        <v>2568</v>
      </c>
      <c r="F321" s="400"/>
      <c r="G321" s="400"/>
      <c r="H321" s="177" t="s">
        <v>330</v>
      </c>
      <c r="I321" s="407">
        <f t="shared" si="13"/>
        <v>18</v>
      </c>
      <c r="J321" s="427">
        <v>18</v>
      </c>
      <c r="K321" s="475"/>
      <c r="L321" s="408"/>
      <c r="M321" s="409"/>
    </row>
    <row r="322" spans="1:13" s="129" customFormat="1" ht="63">
      <c r="A322" s="274">
        <f>+A321+1</f>
        <v>261</v>
      </c>
      <c r="B322" s="276"/>
      <c r="C322" s="170" t="s">
        <v>478</v>
      </c>
      <c r="D322" s="414" t="s">
        <v>1069</v>
      </c>
      <c r="E322" s="443" t="s">
        <v>1069</v>
      </c>
      <c r="F322" s="400"/>
      <c r="G322" s="400"/>
      <c r="H322" s="177" t="s">
        <v>330</v>
      </c>
      <c r="I322" s="407">
        <f t="shared" si="13"/>
        <v>47</v>
      </c>
      <c r="J322" s="427">
        <v>47</v>
      </c>
      <c r="K322" s="475"/>
      <c r="L322" s="408"/>
      <c r="M322" s="409"/>
    </row>
    <row r="323" spans="1:13" s="129" customFormat="1" ht="31.5">
      <c r="A323" s="274">
        <f t="shared" ref="A323" si="15">+A322+1</f>
        <v>262</v>
      </c>
      <c r="B323" s="276"/>
      <c r="C323" s="170" t="s">
        <v>123</v>
      </c>
      <c r="D323" s="414" t="s">
        <v>1070</v>
      </c>
      <c r="E323" s="443" t="s">
        <v>1070</v>
      </c>
      <c r="F323" s="400"/>
      <c r="G323" s="400"/>
      <c r="H323" s="177" t="s">
        <v>330</v>
      </c>
      <c r="I323" s="407">
        <f t="shared" si="13"/>
        <v>129</v>
      </c>
      <c r="J323" s="427">
        <v>129</v>
      </c>
      <c r="K323" s="475"/>
      <c r="L323" s="408"/>
      <c r="M323" s="409"/>
    </row>
    <row r="324" spans="1:13" s="283" customFormat="1" ht="173.25">
      <c r="A324" s="274">
        <f t="shared" ref="A324:A355" si="16">+A323+1</f>
        <v>263</v>
      </c>
      <c r="B324" s="400"/>
      <c r="C324" s="170" t="s">
        <v>142</v>
      </c>
      <c r="D324" s="414" t="s">
        <v>1071</v>
      </c>
      <c r="E324" s="443" t="s">
        <v>2569</v>
      </c>
      <c r="F324" s="400"/>
      <c r="G324" s="400"/>
      <c r="H324" s="177" t="s">
        <v>330</v>
      </c>
      <c r="I324" s="407">
        <f t="shared" si="13"/>
        <v>61</v>
      </c>
      <c r="J324" s="427">
        <v>59</v>
      </c>
      <c r="K324" s="475"/>
      <c r="L324" s="408"/>
      <c r="M324" s="409">
        <v>2</v>
      </c>
    </row>
    <row r="325" spans="1:13" s="283" customFormat="1" ht="31.5">
      <c r="A325" s="274">
        <f t="shared" si="16"/>
        <v>264</v>
      </c>
      <c r="B325" s="400"/>
      <c r="C325" s="170" t="s">
        <v>479</v>
      </c>
      <c r="D325" s="414" t="s">
        <v>1072</v>
      </c>
      <c r="E325" s="405" t="s">
        <v>2570</v>
      </c>
      <c r="F325" s="400"/>
      <c r="G325" s="400"/>
      <c r="H325" s="177" t="s">
        <v>330</v>
      </c>
      <c r="I325" s="407">
        <f t="shared" si="13"/>
        <v>110</v>
      </c>
      <c r="J325" s="427">
        <v>110</v>
      </c>
      <c r="K325" s="475"/>
      <c r="L325" s="408"/>
      <c r="M325" s="409"/>
    </row>
    <row r="326" spans="1:13" s="129" customFormat="1">
      <c r="A326" s="274">
        <f t="shared" si="16"/>
        <v>265</v>
      </c>
      <c r="B326" s="276"/>
      <c r="C326" s="170" t="s">
        <v>480</v>
      </c>
      <c r="D326" s="414" t="s">
        <v>1072</v>
      </c>
      <c r="E326" s="443" t="s">
        <v>1072</v>
      </c>
      <c r="F326" s="400"/>
      <c r="G326" s="400"/>
      <c r="H326" s="213" t="s">
        <v>337</v>
      </c>
      <c r="I326" s="407">
        <f t="shared" si="13"/>
        <v>2301</v>
      </c>
      <c r="J326" s="427">
        <v>2301</v>
      </c>
      <c r="K326" s="475"/>
      <c r="L326" s="408"/>
      <c r="M326" s="409"/>
    </row>
    <row r="327" spans="1:13" s="129" customFormat="1" ht="31.5">
      <c r="A327" s="274">
        <f t="shared" si="16"/>
        <v>266</v>
      </c>
      <c r="B327" s="276"/>
      <c r="C327" s="170" t="s">
        <v>481</v>
      </c>
      <c r="D327" s="414" t="s">
        <v>1073</v>
      </c>
      <c r="E327" s="443" t="s">
        <v>2571</v>
      </c>
      <c r="F327" s="400"/>
      <c r="G327" s="400"/>
      <c r="H327" s="177" t="s">
        <v>333</v>
      </c>
      <c r="I327" s="407">
        <f t="shared" ref="I327:I390" si="17">SUM(J327:M327)</f>
        <v>16</v>
      </c>
      <c r="J327" s="427">
        <v>14</v>
      </c>
      <c r="K327" s="475"/>
      <c r="L327" s="408"/>
      <c r="M327" s="409">
        <v>2</v>
      </c>
    </row>
    <row r="328" spans="1:13" s="283" customFormat="1" ht="47.25">
      <c r="A328" s="274">
        <f t="shared" si="16"/>
        <v>267</v>
      </c>
      <c r="B328" s="400"/>
      <c r="C328" s="170" t="s">
        <v>482</v>
      </c>
      <c r="D328" s="414" t="s">
        <v>1073</v>
      </c>
      <c r="E328" s="417" t="s">
        <v>2572</v>
      </c>
      <c r="F328" s="400"/>
      <c r="G328" s="400"/>
      <c r="H328" s="177" t="s">
        <v>333</v>
      </c>
      <c r="I328" s="407">
        <f t="shared" si="17"/>
        <v>22</v>
      </c>
      <c r="J328" s="427">
        <v>20</v>
      </c>
      <c r="K328" s="475"/>
      <c r="L328" s="408"/>
      <c r="M328" s="409">
        <v>2</v>
      </c>
    </row>
    <row r="329" spans="1:13" s="283" customFormat="1">
      <c r="A329" s="274">
        <f t="shared" si="16"/>
        <v>268</v>
      </c>
      <c r="B329" s="400"/>
      <c r="C329" s="170" t="s">
        <v>483</v>
      </c>
      <c r="D329" s="414" t="s">
        <v>1074</v>
      </c>
      <c r="E329" s="443" t="s">
        <v>2573</v>
      </c>
      <c r="F329" s="400"/>
      <c r="G329" s="400"/>
      <c r="H329" s="177" t="s">
        <v>330</v>
      </c>
      <c r="I329" s="407">
        <f t="shared" si="17"/>
        <v>102</v>
      </c>
      <c r="J329" s="444">
        <v>102</v>
      </c>
      <c r="K329" s="475"/>
      <c r="L329" s="408"/>
      <c r="M329" s="409"/>
    </row>
    <row r="330" spans="1:13" s="283" customFormat="1" ht="47.25">
      <c r="A330" s="274">
        <f t="shared" si="16"/>
        <v>269</v>
      </c>
      <c r="B330" s="400"/>
      <c r="C330" s="170" t="s">
        <v>484</v>
      </c>
      <c r="D330" s="414" t="s">
        <v>1075</v>
      </c>
      <c r="E330" s="443" t="s">
        <v>1075</v>
      </c>
      <c r="F330" s="400"/>
      <c r="G330" s="400"/>
      <c r="H330" s="177" t="s">
        <v>330</v>
      </c>
      <c r="I330" s="407">
        <f t="shared" si="17"/>
        <v>20</v>
      </c>
      <c r="J330" s="427">
        <v>20</v>
      </c>
      <c r="K330" s="475"/>
      <c r="L330" s="408"/>
      <c r="M330" s="409"/>
    </row>
    <row r="331" spans="1:13" s="283" customFormat="1" ht="31.5">
      <c r="A331" s="274">
        <f t="shared" si="16"/>
        <v>270</v>
      </c>
      <c r="B331" s="400"/>
      <c r="C331" s="170" t="s">
        <v>485</v>
      </c>
      <c r="D331" s="414" t="s">
        <v>1072</v>
      </c>
      <c r="E331" s="443" t="s">
        <v>2574</v>
      </c>
      <c r="F331" s="400"/>
      <c r="G331" s="400"/>
      <c r="H331" s="177" t="s">
        <v>330</v>
      </c>
      <c r="I331" s="407">
        <f t="shared" si="17"/>
        <v>101</v>
      </c>
      <c r="J331" s="427">
        <v>101</v>
      </c>
      <c r="K331" s="475"/>
      <c r="L331" s="408"/>
      <c r="M331" s="409"/>
    </row>
    <row r="332" spans="1:13" s="129" customFormat="1">
      <c r="A332" s="274">
        <f t="shared" si="16"/>
        <v>271</v>
      </c>
      <c r="B332" s="276"/>
      <c r="C332" s="170" t="s">
        <v>486</v>
      </c>
      <c r="D332" s="414" t="s">
        <v>1072</v>
      </c>
      <c r="E332" s="443" t="s">
        <v>2575</v>
      </c>
      <c r="F332" s="400"/>
      <c r="G332" s="400"/>
      <c r="H332" s="177" t="s">
        <v>330</v>
      </c>
      <c r="I332" s="407">
        <f t="shared" si="17"/>
        <v>38</v>
      </c>
      <c r="J332" s="427">
        <v>38</v>
      </c>
      <c r="K332" s="475"/>
      <c r="L332" s="408"/>
      <c r="M332" s="409"/>
    </row>
    <row r="333" spans="1:13" s="283" customFormat="1" ht="31.5">
      <c r="A333" s="274">
        <f t="shared" si="16"/>
        <v>272</v>
      </c>
      <c r="B333" s="400"/>
      <c r="C333" s="170" t="s">
        <v>487</v>
      </c>
      <c r="D333" s="414" t="s">
        <v>1076</v>
      </c>
      <c r="E333" s="443" t="s">
        <v>2576</v>
      </c>
      <c r="F333" s="400"/>
      <c r="G333" s="400"/>
      <c r="H333" s="177" t="s">
        <v>330</v>
      </c>
      <c r="I333" s="407">
        <f t="shared" si="17"/>
        <v>112</v>
      </c>
      <c r="J333" s="427">
        <v>110</v>
      </c>
      <c r="K333" s="475"/>
      <c r="L333" s="408"/>
      <c r="M333" s="409">
        <v>2</v>
      </c>
    </row>
    <row r="334" spans="1:13" s="129" customFormat="1" ht="31.5">
      <c r="A334" s="274">
        <f t="shared" si="16"/>
        <v>273</v>
      </c>
      <c r="B334" s="276"/>
      <c r="C334" s="170" t="s">
        <v>137</v>
      </c>
      <c r="D334" s="414" t="s">
        <v>1077</v>
      </c>
      <c r="E334" s="443" t="s">
        <v>1077</v>
      </c>
      <c r="F334" s="400"/>
      <c r="G334" s="400"/>
      <c r="H334" s="177" t="s">
        <v>330</v>
      </c>
      <c r="I334" s="407">
        <f t="shared" si="17"/>
        <v>92</v>
      </c>
      <c r="J334" s="427">
        <v>92</v>
      </c>
      <c r="K334" s="475"/>
      <c r="L334" s="408"/>
      <c r="M334" s="409"/>
    </row>
    <row r="335" spans="1:13" s="283" customFormat="1">
      <c r="A335" s="274">
        <f t="shared" si="16"/>
        <v>274</v>
      </c>
      <c r="B335" s="400"/>
      <c r="C335" s="170" t="s">
        <v>488</v>
      </c>
      <c r="D335" s="414" t="s">
        <v>1072</v>
      </c>
      <c r="E335" s="443" t="s">
        <v>1072</v>
      </c>
      <c r="F335" s="400"/>
      <c r="G335" s="400"/>
      <c r="H335" s="177" t="s">
        <v>342</v>
      </c>
      <c r="I335" s="407">
        <f t="shared" si="17"/>
        <v>102</v>
      </c>
      <c r="J335" s="427">
        <v>100</v>
      </c>
      <c r="K335" s="475"/>
      <c r="L335" s="438">
        <v>0</v>
      </c>
      <c r="M335" s="409">
        <v>2</v>
      </c>
    </row>
    <row r="336" spans="1:13" s="283" customFormat="1" ht="63">
      <c r="A336" s="274">
        <f>+A335+1</f>
        <v>275</v>
      </c>
      <c r="B336" s="400"/>
      <c r="C336" s="170" t="s">
        <v>489</v>
      </c>
      <c r="D336" s="414" t="s">
        <v>1078</v>
      </c>
      <c r="E336" s="443" t="s">
        <v>2577</v>
      </c>
      <c r="F336" s="400"/>
      <c r="G336" s="400"/>
      <c r="H336" s="177" t="s">
        <v>329</v>
      </c>
      <c r="I336" s="407">
        <f t="shared" si="17"/>
        <v>61</v>
      </c>
      <c r="J336" s="427">
        <v>55</v>
      </c>
      <c r="K336" s="475"/>
      <c r="L336" s="408">
        <v>4</v>
      </c>
      <c r="M336" s="409">
        <v>2</v>
      </c>
    </row>
    <row r="337" spans="1:13" s="283" customFormat="1" ht="31.5">
      <c r="A337" s="274">
        <f t="shared" ref="A337:A339" si="18">+A336+1</f>
        <v>276</v>
      </c>
      <c r="B337" s="400"/>
      <c r="C337" s="170" t="s">
        <v>1064</v>
      </c>
      <c r="D337" s="414" t="s">
        <v>1079</v>
      </c>
      <c r="E337" s="443" t="s">
        <v>1079</v>
      </c>
      <c r="F337" s="400"/>
      <c r="G337" s="400"/>
      <c r="H337" s="213" t="s">
        <v>329</v>
      </c>
      <c r="I337" s="407">
        <f t="shared" si="17"/>
        <v>4</v>
      </c>
      <c r="J337" s="427">
        <v>4</v>
      </c>
      <c r="K337" s="475"/>
      <c r="L337" s="408"/>
      <c r="M337" s="409"/>
    </row>
    <row r="338" spans="1:13" s="283" customFormat="1" ht="31.5">
      <c r="A338" s="274">
        <f t="shared" si="18"/>
        <v>277</v>
      </c>
      <c r="B338" s="400"/>
      <c r="C338" s="170" t="s">
        <v>490</v>
      </c>
      <c r="D338" s="414" t="s">
        <v>1080</v>
      </c>
      <c r="E338" s="443" t="s">
        <v>2578</v>
      </c>
      <c r="F338" s="400"/>
      <c r="G338" s="400"/>
      <c r="H338" s="177" t="s">
        <v>330</v>
      </c>
      <c r="I338" s="407">
        <f t="shared" si="17"/>
        <v>63</v>
      </c>
      <c r="J338" s="427">
        <v>62</v>
      </c>
      <c r="K338" s="475"/>
      <c r="L338" s="408"/>
      <c r="M338" s="409">
        <v>1</v>
      </c>
    </row>
    <row r="339" spans="1:13" s="283" customFormat="1" ht="31.5">
      <c r="A339" s="274">
        <f t="shared" si="18"/>
        <v>278</v>
      </c>
      <c r="B339" s="400"/>
      <c r="C339" s="170" t="s">
        <v>491</v>
      </c>
      <c r="D339" s="414" t="s">
        <v>1081</v>
      </c>
      <c r="E339" s="443" t="s">
        <v>2579</v>
      </c>
      <c r="F339" s="400"/>
      <c r="G339" s="400"/>
      <c r="H339" s="177" t="s">
        <v>330</v>
      </c>
      <c r="I339" s="407">
        <f t="shared" si="17"/>
        <v>200</v>
      </c>
      <c r="J339" s="427">
        <v>195</v>
      </c>
      <c r="K339" s="475"/>
      <c r="L339" s="408"/>
      <c r="M339" s="409">
        <v>5</v>
      </c>
    </row>
    <row r="340" spans="1:13" s="129" customFormat="1">
      <c r="A340" s="274">
        <f t="shared" si="16"/>
        <v>279</v>
      </c>
      <c r="B340" s="276"/>
      <c r="C340" s="170" t="s">
        <v>492</v>
      </c>
      <c r="D340" s="414" t="s">
        <v>1082</v>
      </c>
      <c r="E340" s="443" t="s">
        <v>2580</v>
      </c>
      <c r="F340" s="276"/>
      <c r="G340" s="276"/>
      <c r="H340" s="177" t="s">
        <v>330</v>
      </c>
      <c r="I340" s="407">
        <f t="shared" si="17"/>
        <v>66</v>
      </c>
      <c r="J340" s="427">
        <v>66</v>
      </c>
      <c r="K340" s="475"/>
      <c r="L340" s="408"/>
      <c r="M340" s="409"/>
    </row>
    <row r="341" spans="1:13" s="129" customFormat="1">
      <c r="A341" s="274">
        <f t="shared" si="16"/>
        <v>280</v>
      </c>
      <c r="B341" s="276"/>
      <c r="C341" s="170" t="s">
        <v>143</v>
      </c>
      <c r="D341" s="414" t="s">
        <v>1083</v>
      </c>
      <c r="E341" s="443" t="s">
        <v>2581</v>
      </c>
      <c r="F341" s="276"/>
      <c r="G341" s="276"/>
      <c r="H341" s="177" t="s">
        <v>330</v>
      </c>
      <c r="I341" s="407">
        <f t="shared" si="17"/>
        <v>72</v>
      </c>
      <c r="J341" s="427">
        <v>72</v>
      </c>
      <c r="K341" s="475"/>
      <c r="L341" s="408"/>
      <c r="M341" s="409"/>
    </row>
    <row r="342" spans="1:13" s="283" customFormat="1">
      <c r="A342" s="274">
        <f t="shared" si="16"/>
        <v>281</v>
      </c>
      <c r="B342" s="400"/>
      <c r="C342" s="170" t="s">
        <v>493</v>
      </c>
      <c r="D342" s="414" t="s">
        <v>1084</v>
      </c>
      <c r="E342" s="443" t="s">
        <v>1084</v>
      </c>
      <c r="F342" s="400"/>
      <c r="G342" s="400"/>
      <c r="H342" s="177" t="s">
        <v>330</v>
      </c>
      <c r="I342" s="407">
        <f t="shared" si="17"/>
        <v>98</v>
      </c>
      <c r="J342" s="427">
        <v>98</v>
      </c>
      <c r="K342" s="475"/>
      <c r="L342" s="408"/>
      <c r="M342" s="409"/>
    </row>
    <row r="343" spans="1:13" s="129" customFormat="1">
      <c r="A343" s="274">
        <f t="shared" si="16"/>
        <v>282</v>
      </c>
      <c r="B343" s="276"/>
      <c r="C343" s="170" t="s">
        <v>494</v>
      </c>
      <c r="D343" s="414" t="s">
        <v>1085</v>
      </c>
      <c r="E343" s="443" t="s">
        <v>1085</v>
      </c>
      <c r="F343" s="276"/>
      <c r="G343" s="276"/>
      <c r="H343" s="177" t="s">
        <v>330</v>
      </c>
      <c r="I343" s="407">
        <f t="shared" si="17"/>
        <v>74</v>
      </c>
      <c r="J343" s="427">
        <v>74</v>
      </c>
      <c r="K343" s="475"/>
      <c r="L343" s="408"/>
      <c r="M343" s="409"/>
    </row>
    <row r="344" spans="1:13" s="283" customFormat="1">
      <c r="A344" s="274">
        <f t="shared" si="16"/>
        <v>283</v>
      </c>
      <c r="B344" s="400"/>
      <c r="C344" s="170" t="s">
        <v>495</v>
      </c>
      <c r="D344" s="414" t="s">
        <v>1086</v>
      </c>
      <c r="E344" s="443" t="s">
        <v>2582</v>
      </c>
      <c r="F344" s="400"/>
      <c r="G344" s="400"/>
      <c r="H344" s="177" t="s">
        <v>330</v>
      </c>
      <c r="I344" s="407">
        <f t="shared" si="17"/>
        <v>94</v>
      </c>
      <c r="J344" s="427">
        <v>89</v>
      </c>
      <c r="K344" s="475"/>
      <c r="L344" s="408"/>
      <c r="M344" s="409">
        <v>5</v>
      </c>
    </row>
    <row r="345" spans="1:13" s="283" customFormat="1" ht="31.5">
      <c r="A345" s="274">
        <f t="shared" si="16"/>
        <v>284</v>
      </c>
      <c r="B345" s="400"/>
      <c r="C345" s="170" t="s">
        <v>496</v>
      </c>
      <c r="D345" s="414" t="s">
        <v>1087</v>
      </c>
      <c r="E345" s="443" t="s">
        <v>1087</v>
      </c>
      <c r="F345" s="400"/>
      <c r="G345" s="400"/>
      <c r="H345" s="177" t="s">
        <v>330</v>
      </c>
      <c r="I345" s="407">
        <f t="shared" si="17"/>
        <v>110</v>
      </c>
      <c r="J345" s="427">
        <v>105</v>
      </c>
      <c r="K345" s="475"/>
      <c r="L345" s="408"/>
      <c r="M345" s="409">
        <v>5</v>
      </c>
    </row>
    <row r="346" spans="1:13" s="283" customFormat="1" ht="31.5">
      <c r="A346" s="274">
        <f t="shared" si="16"/>
        <v>285</v>
      </c>
      <c r="B346" s="400"/>
      <c r="C346" s="170" t="s">
        <v>461</v>
      </c>
      <c r="D346" s="414" t="s">
        <v>1088</v>
      </c>
      <c r="E346" s="443" t="s">
        <v>2583</v>
      </c>
      <c r="F346" s="400"/>
      <c r="G346" s="400"/>
      <c r="H346" s="177" t="s">
        <v>330</v>
      </c>
      <c r="I346" s="407">
        <f t="shared" si="17"/>
        <v>20</v>
      </c>
      <c r="J346" s="427">
        <v>18</v>
      </c>
      <c r="K346" s="475"/>
      <c r="L346" s="438">
        <v>2</v>
      </c>
      <c r="M346" s="409"/>
    </row>
    <row r="347" spans="1:13" s="129" customFormat="1" ht="31.5">
      <c r="A347" s="274">
        <f t="shared" si="16"/>
        <v>286</v>
      </c>
      <c r="B347" s="276"/>
      <c r="C347" s="170" t="s">
        <v>120</v>
      </c>
      <c r="D347" s="414" t="s">
        <v>1089</v>
      </c>
      <c r="E347" s="443" t="s">
        <v>1089</v>
      </c>
      <c r="F347" s="276"/>
      <c r="G347" s="276"/>
      <c r="H347" s="177" t="s">
        <v>333</v>
      </c>
      <c r="I347" s="407">
        <f t="shared" si="17"/>
        <v>29</v>
      </c>
      <c r="J347" s="427">
        <v>27</v>
      </c>
      <c r="K347" s="475"/>
      <c r="L347" s="408"/>
      <c r="M347" s="409">
        <v>2</v>
      </c>
    </row>
    <row r="348" spans="1:13" s="129" customFormat="1" ht="189">
      <c r="A348" s="274">
        <f t="shared" si="16"/>
        <v>287</v>
      </c>
      <c r="B348" s="276"/>
      <c r="C348" s="170" t="s">
        <v>497</v>
      </c>
      <c r="D348" s="414" t="s">
        <v>1090</v>
      </c>
      <c r="E348" s="445" t="s">
        <v>2584</v>
      </c>
      <c r="F348" s="276"/>
      <c r="G348" s="276"/>
      <c r="H348" s="177" t="s">
        <v>329</v>
      </c>
      <c r="I348" s="407">
        <f t="shared" si="17"/>
        <v>3</v>
      </c>
      <c r="J348" s="427">
        <v>3</v>
      </c>
      <c r="K348" s="475"/>
      <c r="L348" s="408"/>
      <c r="M348" s="409"/>
    </row>
    <row r="349" spans="1:13" s="129" customFormat="1" ht="393.75">
      <c r="A349" s="274">
        <f t="shared" si="16"/>
        <v>288</v>
      </c>
      <c r="B349" s="276"/>
      <c r="C349" s="170" t="s">
        <v>498</v>
      </c>
      <c r="D349" s="414" t="s">
        <v>1091</v>
      </c>
      <c r="E349" s="445" t="s">
        <v>1091</v>
      </c>
      <c r="F349" s="276"/>
      <c r="G349" s="276"/>
      <c r="H349" s="177" t="s">
        <v>330</v>
      </c>
      <c r="I349" s="407">
        <f t="shared" si="17"/>
        <v>5</v>
      </c>
      <c r="J349" s="427">
        <v>5</v>
      </c>
      <c r="K349" s="475"/>
      <c r="L349" s="408"/>
      <c r="M349" s="409"/>
    </row>
    <row r="350" spans="1:13" s="283" customFormat="1" ht="94.5">
      <c r="A350" s="274">
        <f t="shared" si="16"/>
        <v>289</v>
      </c>
      <c r="B350" s="400"/>
      <c r="C350" s="170" t="s">
        <v>499</v>
      </c>
      <c r="D350" s="414" t="s">
        <v>1092</v>
      </c>
      <c r="E350" s="443" t="s">
        <v>2585</v>
      </c>
      <c r="F350" s="400"/>
      <c r="G350" s="400"/>
      <c r="H350" s="177" t="s">
        <v>330</v>
      </c>
      <c r="I350" s="407">
        <f t="shared" si="17"/>
        <v>10</v>
      </c>
      <c r="J350" s="427">
        <v>10</v>
      </c>
      <c r="K350" s="475"/>
      <c r="L350" s="408"/>
      <c r="M350" s="409"/>
    </row>
    <row r="351" spans="1:13" s="283" customFormat="1" ht="126">
      <c r="A351" s="274">
        <f t="shared" si="16"/>
        <v>290</v>
      </c>
      <c r="B351" s="400"/>
      <c r="C351" s="170" t="s">
        <v>500</v>
      </c>
      <c r="D351" s="414" t="s">
        <v>1093</v>
      </c>
      <c r="E351" s="445" t="s">
        <v>1093</v>
      </c>
      <c r="F351" s="400"/>
      <c r="G351" s="400"/>
      <c r="H351" s="177" t="s">
        <v>330</v>
      </c>
      <c r="I351" s="407">
        <f t="shared" si="17"/>
        <v>5</v>
      </c>
      <c r="J351" s="427">
        <v>5</v>
      </c>
      <c r="K351" s="475"/>
      <c r="L351" s="408"/>
      <c r="M351" s="409"/>
    </row>
    <row r="352" spans="1:13" s="129" customFormat="1" ht="63">
      <c r="A352" s="274">
        <f t="shared" si="16"/>
        <v>291</v>
      </c>
      <c r="B352" s="276"/>
      <c r="C352" s="170" t="s">
        <v>501</v>
      </c>
      <c r="D352" s="414" t="s">
        <v>1094</v>
      </c>
      <c r="E352" s="443" t="s">
        <v>2586</v>
      </c>
      <c r="F352" s="276"/>
      <c r="G352" s="276"/>
      <c r="H352" s="177" t="s">
        <v>330</v>
      </c>
      <c r="I352" s="407">
        <f t="shared" si="17"/>
        <v>19</v>
      </c>
      <c r="J352" s="427">
        <v>19</v>
      </c>
      <c r="K352" s="475"/>
      <c r="L352" s="408"/>
      <c r="M352" s="409"/>
    </row>
    <row r="353" spans="1:13" s="283" customFormat="1" ht="31.5">
      <c r="A353" s="274">
        <f t="shared" si="16"/>
        <v>292</v>
      </c>
      <c r="B353" s="400"/>
      <c r="C353" s="170" t="s">
        <v>502</v>
      </c>
      <c r="D353" s="414" t="s">
        <v>1094</v>
      </c>
      <c r="E353" s="443" t="s">
        <v>2587</v>
      </c>
      <c r="F353" s="400"/>
      <c r="G353" s="400"/>
      <c r="H353" s="177" t="s">
        <v>330</v>
      </c>
      <c r="I353" s="407">
        <f t="shared" si="17"/>
        <v>28</v>
      </c>
      <c r="J353" s="427">
        <v>28</v>
      </c>
      <c r="K353" s="475"/>
      <c r="L353" s="408"/>
      <c r="M353" s="409"/>
    </row>
    <row r="354" spans="1:13" s="283" customFormat="1" ht="409.5">
      <c r="A354" s="274">
        <f t="shared" si="16"/>
        <v>293</v>
      </c>
      <c r="B354" s="400"/>
      <c r="C354" s="170" t="s">
        <v>795</v>
      </c>
      <c r="D354" s="414" t="s">
        <v>1095</v>
      </c>
      <c r="E354" s="443" t="s">
        <v>1095</v>
      </c>
      <c r="F354" s="400"/>
      <c r="G354" s="400"/>
      <c r="H354" s="177" t="s">
        <v>329</v>
      </c>
      <c r="I354" s="407">
        <f t="shared" si="17"/>
        <v>9</v>
      </c>
      <c r="J354" s="427">
        <v>8</v>
      </c>
      <c r="K354" s="475"/>
      <c r="L354" s="408">
        <v>1</v>
      </c>
      <c r="M354" s="409"/>
    </row>
    <row r="355" spans="1:13" s="283" customFormat="1" ht="204.75">
      <c r="A355" s="274">
        <f t="shared" si="16"/>
        <v>294</v>
      </c>
      <c r="B355" s="400"/>
      <c r="C355" s="170" t="s">
        <v>101</v>
      </c>
      <c r="D355" s="414" t="s">
        <v>1066</v>
      </c>
      <c r="E355" s="443" t="s">
        <v>1066</v>
      </c>
      <c r="F355" s="400"/>
      <c r="G355" s="400"/>
      <c r="H355" s="177" t="s">
        <v>1065</v>
      </c>
      <c r="I355" s="407">
        <f t="shared" si="17"/>
        <v>3</v>
      </c>
      <c r="J355" s="427">
        <v>3</v>
      </c>
      <c r="K355" s="475"/>
      <c r="L355" s="408"/>
      <c r="M355" s="409"/>
    </row>
    <row r="356" spans="1:13" s="129" customFormat="1">
      <c r="A356" s="274"/>
      <c r="B356" s="276"/>
      <c r="C356" s="179" t="s">
        <v>245</v>
      </c>
      <c r="D356" s="276"/>
      <c r="E356" s="276"/>
      <c r="F356" s="276"/>
      <c r="G356" s="276"/>
      <c r="H356" s="425"/>
      <c r="I356" s="407">
        <f t="shared" si="17"/>
        <v>0</v>
      </c>
      <c r="J356" s="426"/>
      <c r="K356" s="475"/>
      <c r="L356" s="408"/>
      <c r="M356" s="409"/>
    </row>
    <row r="357" spans="1:13" s="129" customFormat="1">
      <c r="A357" s="274"/>
      <c r="B357" s="276"/>
      <c r="C357" s="179" t="s">
        <v>1099</v>
      </c>
      <c r="D357" s="276"/>
      <c r="E357" s="276"/>
      <c r="F357" s="276"/>
      <c r="G357" s="276"/>
      <c r="H357" s="425"/>
      <c r="I357" s="407">
        <f t="shared" si="17"/>
        <v>0</v>
      </c>
      <c r="J357" s="426"/>
      <c r="K357" s="475"/>
      <c r="L357" s="408"/>
      <c r="M357" s="409"/>
    </row>
    <row r="358" spans="1:13" s="283" customFormat="1" ht="126">
      <c r="A358" s="274">
        <f>+A355+1</f>
        <v>295</v>
      </c>
      <c r="B358" s="400"/>
      <c r="C358" s="170" t="s">
        <v>503</v>
      </c>
      <c r="D358" s="414" t="s">
        <v>1096</v>
      </c>
      <c r="E358" s="443" t="s">
        <v>2588</v>
      </c>
      <c r="F358" s="400" t="s">
        <v>327</v>
      </c>
      <c r="G358" s="400" t="s">
        <v>327</v>
      </c>
      <c r="H358" s="177" t="s">
        <v>329</v>
      </c>
      <c r="I358" s="407">
        <f t="shared" si="17"/>
        <v>15</v>
      </c>
      <c r="J358" s="427">
        <v>14</v>
      </c>
      <c r="K358" s="475"/>
      <c r="L358" s="408">
        <v>1</v>
      </c>
      <c r="M358" s="409"/>
    </row>
    <row r="359" spans="1:13" s="283" customFormat="1">
      <c r="A359" s="274"/>
      <c r="B359" s="400"/>
      <c r="C359" s="179" t="s">
        <v>1100</v>
      </c>
      <c r="D359" s="414"/>
      <c r="E359" s="446"/>
      <c r="F359" s="400"/>
      <c r="G359" s="400"/>
      <c r="H359" s="177"/>
      <c r="I359" s="407">
        <f t="shared" si="17"/>
        <v>0</v>
      </c>
      <c r="J359" s="427"/>
      <c r="K359" s="475"/>
      <c r="L359" s="408"/>
      <c r="M359" s="409"/>
    </row>
    <row r="360" spans="1:13" s="283" customFormat="1" ht="157.5">
      <c r="A360" s="274">
        <f>+A358+1</f>
        <v>296</v>
      </c>
      <c r="B360" s="400"/>
      <c r="C360" s="170" t="s">
        <v>504</v>
      </c>
      <c r="D360" s="414" t="s">
        <v>1097</v>
      </c>
      <c r="E360" s="443" t="s">
        <v>2589</v>
      </c>
      <c r="F360" s="400"/>
      <c r="G360" s="400"/>
      <c r="H360" s="177" t="s">
        <v>330</v>
      </c>
      <c r="I360" s="407">
        <f t="shared" si="17"/>
        <v>15</v>
      </c>
      <c r="J360" s="427">
        <v>15</v>
      </c>
      <c r="K360" s="475"/>
      <c r="L360" s="408"/>
      <c r="M360" s="409"/>
    </row>
    <row r="361" spans="1:13" s="283" customFormat="1">
      <c r="A361" s="274"/>
      <c r="B361" s="400"/>
      <c r="C361" s="179" t="s">
        <v>1101</v>
      </c>
      <c r="D361" s="414"/>
      <c r="E361" s="414"/>
      <c r="F361" s="400"/>
      <c r="G361" s="400"/>
      <c r="H361" s="177"/>
      <c r="I361" s="407">
        <f t="shared" si="17"/>
        <v>0</v>
      </c>
      <c r="J361" s="427"/>
      <c r="K361" s="475"/>
      <c r="L361" s="408"/>
      <c r="M361" s="409"/>
    </row>
    <row r="362" spans="1:13" s="129" customFormat="1" ht="78.75">
      <c r="A362" s="274">
        <f>+A360+1</f>
        <v>297</v>
      </c>
      <c r="B362" s="276"/>
      <c r="C362" s="170" t="s">
        <v>505</v>
      </c>
      <c r="D362" s="414" t="s">
        <v>1098</v>
      </c>
      <c r="E362" s="443" t="s">
        <v>2590</v>
      </c>
      <c r="F362" s="276"/>
      <c r="G362" s="276"/>
      <c r="H362" s="177" t="s">
        <v>330</v>
      </c>
      <c r="I362" s="407">
        <f t="shared" si="17"/>
        <v>8</v>
      </c>
      <c r="J362" s="427">
        <v>8</v>
      </c>
      <c r="K362" s="475"/>
      <c r="L362" s="408"/>
      <c r="M362" s="409"/>
    </row>
    <row r="363" spans="1:13" s="129" customFormat="1">
      <c r="A363" s="274"/>
      <c r="B363" s="276"/>
      <c r="C363" s="179" t="s">
        <v>74</v>
      </c>
      <c r="D363" s="276"/>
      <c r="E363" s="147"/>
      <c r="F363" s="276"/>
      <c r="G363" s="276"/>
      <c r="H363" s="425"/>
      <c r="I363" s="407">
        <f t="shared" si="17"/>
        <v>0</v>
      </c>
      <c r="J363" s="426"/>
      <c r="K363" s="475"/>
      <c r="L363" s="408"/>
      <c r="M363" s="409"/>
    </row>
    <row r="364" spans="1:13" s="129" customFormat="1">
      <c r="A364" s="274"/>
      <c r="B364" s="276"/>
      <c r="C364" s="179" t="s">
        <v>790</v>
      </c>
      <c r="D364" s="276"/>
      <c r="E364" s="147"/>
      <c r="F364" s="276"/>
      <c r="G364" s="276"/>
      <c r="H364" s="425"/>
      <c r="I364" s="407">
        <f t="shared" si="17"/>
        <v>0</v>
      </c>
      <c r="J364" s="426"/>
      <c r="K364" s="475"/>
      <c r="L364" s="408"/>
      <c r="M364" s="409"/>
    </row>
    <row r="365" spans="1:13" s="283" customFormat="1" ht="126">
      <c r="A365" s="274">
        <f>+A362+1</f>
        <v>298</v>
      </c>
      <c r="B365" s="400"/>
      <c r="C365" s="170" t="s">
        <v>506</v>
      </c>
      <c r="D365" s="414" t="s">
        <v>1102</v>
      </c>
      <c r="E365" s="443" t="s">
        <v>2591</v>
      </c>
      <c r="F365" s="400"/>
      <c r="G365" s="400"/>
      <c r="H365" s="177" t="s">
        <v>329</v>
      </c>
      <c r="I365" s="407">
        <f t="shared" si="17"/>
        <v>66</v>
      </c>
      <c r="J365" s="427">
        <v>66</v>
      </c>
      <c r="K365" s="475"/>
      <c r="L365" s="408"/>
      <c r="M365" s="409"/>
    </row>
    <row r="366" spans="1:13" s="283" customFormat="1" ht="78.75">
      <c r="A366" s="274">
        <f>+A365+1</f>
        <v>299</v>
      </c>
      <c r="B366" s="400"/>
      <c r="C366" s="170" t="s">
        <v>507</v>
      </c>
      <c r="D366" s="414" t="s">
        <v>1103</v>
      </c>
      <c r="E366" s="405" t="s">
        <v>2592</v>
      </c>
      <c r="F366" s="400"/>
      <c r="G366" s="400"/>
      <c r="H366" s="177" t="s">
        <v>329</v>
      </c>
      <c r="I366" s="407">
        <f t="shared" si="17"/>
        <v>62</v>
      </c>
      <c r="J366" s="427">
        <v>61</v>
      </c>
      <c r="K366" s="475"/>
      <c r="L366" s="408"/>
      <c r="M366" s="409">
        <v>1</v>
      </c>
    </row>
    <row r="367" spans="1:13" s="129" customFormat="1" ht="204.75">
      <c r="A367" s="274">
        <f t="shared" ref="A367:A384" si="19">+A366+1</f>
        <v>300</v>
      </c>
      <c r="B367" s="276"/>
      <c r="C367" s="170" t="s">
        <v>508</v>
      </c>
      <c r="D367" s="414" t="s">
        <v>1288</v>
      </c>
      <c r="E367" s="443" t="s">
        <v>2593</v>
      </c>
      <c r="F367" s="276"/>
      <c r="G367" s="276"/>
      <c r="H367" s="177" t="s">
        <v>329</v>
      </c>
      <c r="I367" s="407">
        <f t="shared" si="17"/>
        <v>55</v>
      </c>
      <c r="J367" s="427">
        <v>54</v>
      </c>
      <c r="K367" s="475"/>
      <c r="L367" s="408"/>
      <c r="M367" s="409">
        <v>1</v>
      </c>
    </row>
    <row r="368" spans="1:13" s="283" customFormat="1" ht="283.5">
      <c r="A368" s="274">
        <f t="shared" si="19"/>
        <v>301</v>
      </c>
      <c r="B368" s="400"/>
      <c r="C368" s="170" t="s">
        <v>509</v>
      </c>
      <c r="D368" s="414" t="s">
        <v>1287</v>
      </c>
      <c r="E368" s="443" t="s">
        <v>2594</v>
      </c>
      <c r="F368" s="400"/>
      <c r="G368" s="400"/>
      <c r="H368" s="177" t="s">
        <v>329</v>
      </c>
      <c r="I368" s="407">
        <f t="shared" si="17"/>
        <v>48</v>
      </c>
      <c r="J368" s="427">
        <v>47</v>
      </c>
      <c r="K368" s="475"/>
      <c r="L368" s="408"/>
      <c r="M368" s="409">
        <v>1</v>
      </c>
    </row>
    <row r="369" spans="1:13" s="283" customFormat="1">
      <c r="A369" s="274"/>
      <c r="B369" s="400"/>
      <c r="C369" s="179" t="s">
        <v>791</v>
      </c>
      <c r="D369" s="400"/>
      <c r="E369" s="144"/>
      <c r="F369" s="400"/>
      <c r="G369" s="400"/>
      <c r="H369" s="177"/>
      <c r="I369" s="407">
        <f t="shared" si="17"/>
        <v>0</v>
      </c>
      <c r="J369" s="427"/>
      <c r="K369" s="475"/>
      <c r="L369" s="408"/>
      <c r="M369" s="409"/>
    </row>
    <row r="370" spans="1:13" s="129" customFormat="1" ht="78.75">
      <c r="A370" s="274">
        <f>+A368+1</f>
        <v>302</v>
      </c>
      <c r="B370" s="276"/>
      <c r="C370" s="170" t="s">
        <v>510</v>
      </c>
      <c r="D370" s="414" t="s">
        <v>1289</v>
      </c>
      <c r="E370" s="443" t="s">
        <v>2595</v>
      </c>
      <c r="F370" s="276"/>
      <c r="G370" s="276"/>
      <c r="H370" s="177" t="s">
        <v>329</v>
      </c>
      <c r="I370" s="407">
        <f t="shared" si="17"/>
        <v>68</v>
      </c>
      <c r="J370" s="427">
        <v>68</v>
      </c>
      <c r="K370" s="475"/>
      <c r="L370" s="408"/>
      <c r="M370" s="409"/>
    </row>
    <row r="371" spans="1:13" s="129" customFormat="1" ht="78.75">
      <c r="A371" s="274">
        <f t="shared" si="19"/>
        <v>303</v>
      </c>
      <c r="B371" s="276"/>
      <c r="C371" s="170" t="s">
        <v>511</v>
      </c>
      <c r="D371" s="406" t="s">
        <v>1661</v>
      </c>
      <c r="E371" s="443" t="s">
        <v>2596</v>
      </c>
      <c r="F371" s="276"/>
      <c r="G371" s="276"/>
      <c r="H371" s="177" t="s">
        <v>329</v>
      </c>
      <c r="I371" s="407">
        <f t="shared" si="17"/>
        <v>58</v>
      </c>
      <c r="J371" s="427">
        <v>58</v>
      </c>
      <c r="K371" s="475"/>
      <c r="L371" s="408"/>
      <c r="M371" s="409"/>
    </row>
    <row r="372" spans="1:13" s="129" customFormat="1">
      <c r="A372" s="274"/>
      <c r="B372" s="276"/>
      <c r="C372" s="179" t="s">
        <v>792</v>
      </c>
      <c r="D372" s="276"/>
      <c r="E372" s="147"/>
      <c r="F372" s="276"/>
      <c r="G372" s="276"/>
      <c r="H372" s="177"/>
      <c r="I372" s="407">
        <f t="shared" si="17"/>
        <v>0</v>
      </c>
      <c r="J372" s="427"/>
      <c r="K372" s="475"/>
      <c r="L372" s="408"/>
      <c r="M372" s="409"/>
    </row>
    <row r="373" spans="1:13" s="283" customFormat="1" ht="299.25">
      <c r="A373" s="274">
        <f>+A371+1</f>
        <v>304</v>
      </c>
      <c r="B373" s="400"/>
      <c r="C373" s="170" t="s">
        <v>512</v>
      </c>
      <c r="D373" s="414" t="s">
        <v>1104</v>
      </c>
      <c r="E373" s="443" t="s">
        <v>2597</v>
      </c>
      <c r="F373" s="400"/>
      <c r="G373" s="400"/>
      <c r="H373" s="177" t="s">
        <v>329</v>
      </c>
      <c r="I373" s="407">
        <f t="shared" si="17"/>
        <v>60</v>
      </c>
      <c r="J373" s="427">
        <v>60</v>
      </c>
      <c r="K373" s="475"/>
      <c r="L373" s="408"/>
      <c r="M373" s="409"/>
    </row>
    <row r="374" spans="1:13" s="283" customFormat="1" ht="141.75">
      <c r="A374" s="274">
        <f t="shared" si="19"/>
        <v>305</v>
      </c>
      <c r="B374" s="400"/>
      <c r="C374" s="170" t="s">
        <v>513</v>
      </c>
      <c r="D374" s="414" t="s">
        <v>1290</v>
      </c>
      <c r="E374" s="443" t="s">
        <v>2598</v>
      </c>
      <c r="F374" s="400"/>
      <c r="G374" s="400"/>
      <c r="H374" s="177" t="s">
        <v>329</v>
      </c>
      <c r="I374" s="407">
        <f t="shared" si="17"/>
        <v>64</v>
      </c>
      <c r="J374" s="427">
        <v>64</v>
      </c>
      <c r="K374" s="475"/>
      <c r="L374" s="408"/>
      <c r="M374" s="409"/>
    </row>
    <row r="375" spans="1:13" s="129" customFormat="1" ht="63">
      <c r="A375" s="274">
        <f t="shared" si="19"/>
        <v>306</v>
      </c>
      <c r="B375" s="276"/>
      <c r="C375" s="170" t="s">
        <v>514</v>
      </c>
      <c r="D375" s="414" t="s">
        <v>1291</v>
      </c>
      <c r="E375" s="443" t="s">
        <v>2599</v>
      </c>
      <c r="F375" s="276"/>
      <c r="G375" s="276"/>
      <c r="H375" s="177" t="s">
        <v>329</v>
      </c>
      <c r="I375" s="407">
        <f t="shared" si="17"/>
        <v>33</v>
      </c>
      <c r="J375" s="427">
        <v>33</v>
      </c>
      <c r="K375" s="475"/>
      <c r="L375" s="408"/>
      <c r="M375" s="409"/>
    </row>
    <row r="376" spans="1:13" s="283" customFormat="1" ht="126">
      <c r="A376" s="274">
        <f t="shared" si="19"/>
        <v>307</v>
      </c>
      <c r="B376" s="400"/>
      <c r="C376" s="170" t="s">
        <v>515</v>
      </c>
      <c r="D376" s="414" t="s">
        <v>1105</v>
      </c>
      <c r="E376" s="443" t="s">
        <v>2600</v>
      </c>
      <c r="F376" s="400"/>
      <c r="G376" s="400"/>
      <c r="H376" s="177" t="s">
        <v>329</v>
      </c>
      <c r="I376" s="407">
        <f t="shared" si="17"/>
        <v>56</v>
      </c>
      <c r="J376" s="427">
        <v>56</v>
      </c>
      <c r="K376" s="475"/>
      <c r="L376" s="408"/>
      <c r="M376" s="409"/>
    </row>
    <row r="377" spans="1:13" s="129" customFormat="1" ht="220.5">
      <c r="A377" s="274">
        <f t="shared" si="19"/>
        <v>308</v>
      </c>
      <c r="B377" s="276"/>
      <c r="C377" s="170" t="s">
        <v>516</v>
      </c>
      <c r="D377" s="414" t="s">
        <v>1665</v>
      </c>
      <c r="E377" s="443" t="s">
        <v>2601</v>
      </c>
      <c r="F377" s="276"/>
      <c r="G377" s="276"/>
      <c r="H377" s="177" t="s">
        <v>329</v>
      </c>
      <c r="I377" s="407">
        <f t="shared" si="17"/>
        <v>29</v>
      </c>
      <c r="J377" s="427">
        <v>29</v>
      </c>
      <c r="K377" s="475"/>
      <c r="L377" s="408"/>
      <c r="M377" s="409"/>
    </row>
    <row r="378" spans="1:13" s="283" customFormat="1" ht="47.25">
      <c r="A378" s="274">
        <f t="shared" si="19"/>
        <v>309</v>
      </c>
      <c r="B378" s="400"/>
      <c r="C378" s="170" t="s">
        <v>517</v>
      </c>
      <c r="D378" s="414" t="s">
        <v>1666</v>
      </c>
      <c r="E378" s="443" t="s">
        <v>2602</v>
      </c>
      <c r="F378" s="400"/>
      <c r="G378" s="400"/>
      <c r="H378" s="177" t="s">
        <v>329</v>
      </c>
      <c r="I378" s="407">
        <f t="shared" si="17"/>
        <v>59</v>
      </c>
      <c r="J378" s="427">
        <v>58</v>
      </c>
      <c r="K378" s="475"/>
      <c r="L378" s="408">
        <v>1</v>
      </c>
      <c r="M378" s="409"/>
    </row>
    <row r="379" spans="1:13" s="283" customFormat="1">
      <c r="A379" s="274"/>
      <c r="B379" s="400"/>
      <c r="C379" s="179" t="s">
        <v>793</v>
      </c>
      <c r="D379" s="400"/>
      <c r="E379" s="144"/>
      <c r="F379" s="400"/>
      <c r="G379" s="400"/>
      <c r="H379" s="177"/>
      <c r="I379" s="407">
        <f t="shared" si="17"/>
        <v>0</v>
      </c>
      <c r="J379" s="427"/>
      <c r="K379" s="475"/>
      <c r="L379" s="408"/>
      <c r="M379" s="409"/>
    </row>
    <row r="380" spans="1:13" s="129" customFormat="1" ht="94.5">
      <c r="A380" s="274">
        <f>+A378+1</f>
        <v>310</v>
      </c>
      <c r="B380" s="276"/>
      <c r="C380" s="170" t="s">
        <v>518</v>
      </c>
      <c r="D380" s="414" t="s">
        <v>1667</v>
      </c>
      <c r="E380" s="443" t="s">
        <v>2603</v>
      </c>
      <c r="F380" s="276"/>
      <c r="G380" s="276"/>
      <c r="H380" s="177" t="s">
        <v>329</v>
      </c>
      <c r="I380" s="407">
        <f t="shared" si="17"/>
        <v>41</v>
      </c>
      <c r="J380" s="427">
        <v>41</v>
      </c>
      <c r="K380" s="475"/>
      <c r="L380" s="408"/>
      <c r="M380" s="409"/>
    </row>
    <row r="381" spans="1:13" s="283" customFormat="1" ht="110.25">
      <c r="A381" s="274">
        <f t="shared" si="19"/>
        <v>311</v>
      </c>
      <c r="B381" s="400"/>
      <c r="C381" s="170" t="s">
        <v>519</v>
      </c>
      <c r="D381" s="414" t="s">
        <v>1108</v>
      </c>
      <c r="E381" s="443" t="s">
        <v>2604</v>
      </c>
      <c r="F381" s="400"/>
      <c r="G381" s="400"/>
      <c r="H381" s="177" t="s">
        <v>329</v>
      </c>
      <c r="I381" s="407">
        <f t="shared" si="17"/>
        <v>37</v>
      </c>
      <c r="J381" s="427">
        <v>37</v>
      </c>
      <c r="K381" s="475"/>
      <c r="L381" s="408"/>
      <c r="M381" s="409"/>
    </row>
    <row r="382" spans="1:13" s="283" customFormat="1">
      <c r="A382" s="274"/>
      <c r="B382" s="400"/>
      <c r="C382" s="179" t="s">
        <v>794</v>
      </c>
      <c r="D382" s="400"/>
      <c r="E382" s="144"/>
      <c r="F382" s="400"/>
      <c r="G382" s="400"/>
      <c r="H382" s="177"/>
      <c r="I382" s="407">
        <f t="shared" si="17"/>
        <v>0</v>
      </c>
      <c r="J382" s="427"/>
      <c r="K382" s="475"/>
      <c r="L382" s="408"/>
      <c r="M382" s="409"/>
    </row>
    <row r="383" spans="1:13" s="129" customFormat="1" ht="157.5">
      <c r="A383" s="274">
        <f>+A381+1</f>
        <v>312</v>
      </c>
      <c r="B383" s="276"/>
      <c r="C383" s="170" t="s">
        <v>520</v>
      </c>
      <c r="D383" s="414" t="s">
        <v>1106</v>
      </c>
      <c r="E383" s="443" t="s">
        <v>2605</v>
      </c>
      <c r="F383" s="276"/>
      <c r="G383" s="276"/>
      <c r="H383" s="177" t="s">
        <v>329</v>
      </c>
      <c r="I383" s="407">
        <f t="shared" si="17"/>
        <v>23</v>
      </c>
      <c r="J383" s="427">
        <v>23</v>
      </c>
      <c r="K383" s="475"/>
      <c r="L383" s="408"/>
      <c r="M383" s="409"/>
    </row>
    <row r="384" spans="1:13" s="283" customFormat="1" ht="110.25">
      <c r="A384" s="274">
        <f t="shared" si="19"/>
        <v>313</v>
      </c>
      <c r="B384" s="400"/>
      <c r="C384" s="170" t="s">
        <v>521</v>
      </c>
      <c r="D384" s="414" t="s">
        <v>1107</v>
      </c>
      <c r="E384" s="443" t="s">
        <v>2606</v>
      </c>
      <c r="F384" s="400"/>
      <c r="G384" s="400"/>
      <c r="H384" s="177" t="s">
        <v>329</v>
      </c>
      <c r="I384" s="407">
        <f t="shared" si="17"/>
        <v>25</v>
      </c>
      <c r="J384" s="427">
        <v>25</v>
      </c>
      <c r="K384" s="475"/>
      <c r="L384" s="408"/>
      <c r="M384" s="409"/>
    </row>
    <row r="385" spans="1:13" s="129" customFormat="1">
      <c r="A385" s="274"/>
      <c r="B385" s="276"/>
      <c r="C385" s="179" t="s">
        <v>522</v>
      </c>
      <c r="D385" s="276"/>
      <c r="E385" s="147"/>
      <c r="F385" s="276"/>
      <c r="G385" s="276"/>
      <c r="H385" s="425"/>
      <c r="I385" s="407">
        <f t="shared" si="17"/>
        <v>0</v>
      </c>
      <c r="J385" s="426"/>
      <c r="K385" s="475"/>
      <c r="L385" s="408"/>
      <c r="M385" s="409"/>
    </row>
    <row r="386" spans="1:13" s="129" customFormat="1">
      <c r="A386" s="274"/>
      <c r="B386" s="276"/>
      <c r="C386" s="179" t="s">
        <v>790</v>
      </c>
      <c r="D386" s="276"/>
      <c r="E386" s="147"/>
      <c r="F386" s="276"/>
      <c r="G386" s="276"/>
      <c r="H386" s="425"/>
      <c r="I386" s="407">
        <f t="shared" si="17"/>
        <v>0</v>
      </c>
      <c r="J386" s="426"/>
      <c r="K386" s="475"/>
      <c r="L386" s="408"/>
      <c r="M386" s="409"/>
    </row>
    <row r="387" spans="1:13" s="129" customFormat="1" ht="110.25">
      <c r="A387" s="274">
        <f>+A384+1</f>
        <v>314</v>
      </c>
      <c r="B387" s="276"/>
      <c r="C387" s="170" t="s">
        <v>523</v>
      </c>
      <c r="D387" s="414" t="s">
        <v>1109</v>
      </c>
      <c r="E387" s="443" t="s">
        <v>2607</v>
      </c>
      <c r="F387" s="276"/>
      <c r="G387" s="276"/>
      <c r="H387" s="177" t="s">
        <v>329</v>
      </c>
      <c r="I387" s="407">
        <f t="shared" si="17"/>
        <v>35</v>
      </c>
      <c r="J387" s="427">
        <v>35</v>
      </c>
      <c r="K387" s="475"/>
      <c r="L387" s="408"/>
      <c r="M387" s="409"/>
    </row>
    <row r="388" spans="1:13" s="129" customFormat="1" ht="78.75">
      <c r="A388" s="274">
        <f>+A387+1</f>
        <v>315</v>
      </c>
      <c r="B388" s="276"/>
      <c r="C388" s="170" t="s">
        <v>524</v>
      </c>
      <c r="D388" s="414" t="s">
        <v>1668</v>
      </c>
      <c r="E388" s="443" t="s">
        <v>2608</v>
      </c>
      <c r="F388" s="276"/>
      <c r="G388" s="276"/>
      <c r="H388" s="177" t="s">
        <v>329</v>
      </c>
      <c r="I388" s="407">
        <f t="shared" si="17"/>
        <v>29</v>
      </c>
      <c r="J388" s="427">
        <v>29</v>
      </c>
      <c r="K388" s="475"/>
      <c r="L388" s="408"/>
      <c r="M388" s="409"/>
    </row>
    <row r="389" spans="1:13" s="129" customFormat="1" ht="110.25">
      <c r="A389" s="274">
        <f t="shared" ref="A389:A397" si="20">+A388+1</f>
        <v>316</v>
      </c>
      <c r="B389" s="276"/>
      <c r="C389" s="170" t="s">
        <v>525</v>
      </c>
      <c r="D389" s="414" t="s">
        <v>1292</v>
      </c>
      <c r="E389" s="443" t="s">
        <v>2609</v>
      </c>
      <c r="F389" s="276"/>
      <c r="G389" s="276"/>
      <c r="H389" s="177" t="s">
        <v>329</v>
      </c>
      <c r="I389" s="407">
        <f t="shared" si="17"/>
        <v>28</v>
      </c>
      <c r="J389" s="427">
        <v>28</v>
      </c>
      <c r="K389" s="475"/>
      <c r="L389" s="408"/>
      <c r="M389" s="409"/>
    </row>
    <row r="390" spans="1:13" s="283" customFormat="1" ht="94.5">
      <c r="A390" s="274">
        <f t="shared" si="20"/>
        <v>317</v>
      </c>
      <c r="B390" s="400"/>
      <c r="C390" s="170" t="s">
        <v>526</v>
      </c>
      <c r="D390" s="414" t="s">
        <v>1293</v>
      </c>
      <c r="E390" s="443" t="s">
        <v>2610</v>
      </c>
      <c r="F390" s="400"/>
      <c r="G390" s="400"/>
      <c r="H390" s="177" t="s">
        <v>329</v>
      </c>
      <c r="I390" s="407">
        <f t="shared" si="17"/>
        <v>30</v>
      </c>
      <c r="J390" s="427">
        <v>30</v>
      </c>
      <c r="K390" s="475"/>
      <c r="L390" s="408"/>
      <c r="M390" s="409"/>
    </row>
    <row r="391" spans="1:13" s="129" customFormat="1" ht="47.25">
      <c r="A391" s="274">
        <f t="shared" si="20"/>
        <v>318</v>
      </c>
      <c r="B391" s="276"/>
      <c r="C391" s="170" t="s">
        <v>527</v>
      </c>
      <c r="D391" s="414" t="s">
        <v>1294</v>
      </c>
      <c r="E391" s="443" t="s">
        <v>2611</v>
      </c>
      <c r="F391" s="276"/>
      <c r="G391" s="276"/>
      <c r="H391" s="177" t="s">
        <v>329</v>
      </c>
      <c r="I391" s="407">
        <f t="shared" ref="I391:I454" si="21">SUM(J391:M391)</f>
        <v>23</v>
      </c>
      <c r="J391" s="427">
        <v>23</v>
      </c>
      <c r="K391" s="475"/>
      <c r="L391" s="408"/>
      <c r="M391" s="409"/>
    </row>
    <row r="392" spans="1:13" s="283" customFormat="1" ht="94.5">
      <c r="A392" s="274">
        <f t="shared" si="20"/>
        <v>319</v>
      </c>
      <c r="B392" s="400"/>
      <c r="C392" s="170" t="s">
        <v>528</v>
      </c>
      <c r="D392" s="414" t="s">
        <v>1295</v>
      </c>
      <c r="E392" s="443" t="s">
        <v>2612</v>
      </c>
      <c r="F392" s="400"/>
      <c r="G392" s="400"/>
      <c r="H392" s="177" t="s">
        <v>329</v>
      </c>
      <c r="I392" s="407">
        <f t="shared" si="21"/>
        <v>29</v>
      </c>
      <c r="J392" s="427">
        <v>29</v>
      </c>
      <c r="K392" s="475"/>
      <c r="L392" s="408"/>
      <c r="M392" s="409"/>
    </row>
    <row r="393" spans="1:13" s="283" customFormat="1" ht="31.5">
      <c r="A393" s="274">
        <f t="shared" si="20"/>
        <v>320</v>
      </c>
      <c r="B393" s="400"/>
      <c r="C393" s="170" t="s">
        <v>529</v>
      </c>
      <c r="D393" s="414" t="s">
        <v>1110</v>
      </c>
      <c r="E393" s="443" t="s">
        <v>1110</v>
      </c>
      <c r="F393" s="400"/>
      <c r="G393" s="400"/>
      <c r="H393" s="177" t="s">
        <v>1297</v>
      </c>
      <c r="I393" s="407">
        <f t="shared" si="21"/>
        <v>12</v>
      </c>
      <c r="J393" s="427">
        <v>12</v>
      </c>
      <c r="K393" s="475"/>
      <c r="L393" s="408"/>
      <c r="M393" s="409"/>
    </row>
    <row r="394" spans="1:13" s="129" customFormat="1">
      <c r="A394" s="274">
        <f t="shared" si="20"/>
        <v>321</v>
      </c>
      <c r="B394" s="276"/>
      <c r="C394" s="170" t="s">
        <v>530</v>
      </c>
      <c r="D394" s="414" t="s">
        <v>1072</v>
      </c>
      <c r="E394" s="447" t="s">
        <v>1072</v>
      </c>
      <c r="F394" s="276"/>
      <c r="G394" s="276"/>
      <c r="H394" s="177" t="s">
        <v>337</v>
      </c>
      <c r="I394" s="407">
        <f t="shared" si="21"/>
        <v>8800</v>
      </c>
      <c r="J394" s="427">
        <v>8800</v>
      </c>
      <c r="K394" s="475"/>
      <c r="L394" s="408"/>
      <c r="M394" s="409"/>
    </row>
    <row r="395" spans="1:13" s="129" customFormat="1">
      <c r="A395" s="274"/>
      <c r="B395" s="276"/>
      <c r="C395" s="179" t="s">
        <v>793</v>
      </c>
      <c r="D395" s="276"/>
      <c r="E395" s="147"/>
      <c r="F395" s="276"/>
      <c r="G395" s="276"/>
      <c r="H395" s="177"/>
      <c r="I395" s="407">
        <f t="shared" si="21"/>
        <v>0</v>
      </c>
      <c r="J395" s="427"/>
      <c r="K395" s="475"/>
      <c r="L395" s="408"/>
      <c r="M395" s="409"/>
    </row>
    <row r="396" spans="1:13" s="283" customFormat="1" ht="47.25">
      <c r="A396" s="274">
        <f>+A394+1</f>
        <v>322</v>
      </c>
      <c r="B396" s="400"/>
      <c r="C396" s="170" t="s">
        <v>531</v>
      </c>
      <c r="D396" s="414" t="s">
        <v>1296</v>
      </c>
      <c r="E396" s="443" t="s">
        <v>2613</v>
      </c>
      <c r="F396" s="400"/>
      <c r="G396" s="400"/>
      <c r="H396" s="177" t="s">
        <v>329</v>
      </c>
      <c r="I396" s="407">
        <f t="shared" si="21"/>
        <v>11</v>
      </c>
      <c r="J396" s="427">
        <v>11</v>
      </c>
      <c r="K396" s="475"/>
      <c r="L396" s="408"/>
      <c r="M396" s="409"/>
    </row>
    <row r="397" spans="1:13" s="129" customFormat="1">
      <c r="A397" s="274">
        <f t="shared" si="20"/>
        <v>323</v>
      </c>
      <c r="B397" s="276"/>
      <c r="C397" s="170" t="s">
        <v>532</v>
      </c>
      <c r="D397" s="414" t="s">
        <v>1111</v>
      </c>
      <c r="E397" s="447" t="s">
        <v>1111</v>
      </c>
      <c r="F397" s="276"/>
      <c r="G397" s="276"/>
      <c r="H397" s="177" t="s">
        <v>337</v>
      </c>
      <c r="I397" s="407">
        <f t="shared" si="21"/>
        <v>900</v>
      </c>
      <c r="J397" s="427">
        <v>900</v>
      </c>
      <c r="K397" s="475"/>
      <c r="L397" s="408"/>
      <c r="M397" s="409"/>
    </row>
    <row r="398" spans="1:13" s="283" customFormat="1">
      <c r="A398" s="274"/>
      <c r="B398" s="400"/>
      <c r="C398" s="175" t="s">
        <v>1112</v>
      </c>
      <c r="D398" s="400"/>
      <c r="E398" s="144"/>
      <c r="F398" s="400"/>
      <c r="G398" s="400"/>
      <c r="H398" s="177"/>
      <c r="I398" s="407">
        <f t="shared" si="21"/>
        <v>0</v>
      </c>
      <c r="J398" s="427"/>
      <c r="K398" s="475"/>
      <c r="L398" s="408"/>
      <c r="M398" s="409"/>
    </row>
    <row r="399" spans="1:13" s="283" customFormat="1">
      <c r="A399" s="274"/>
      <c r="B399" s="400"/>
      <c r="C399" s="175" t="s">
        <v>1099</v>
      </c>
      <c r="D399" s="400"/>
      <c r="E399" s="144"/>
      <c r="F399" s="400"/>
      <c r="G399" s="400"/>
      <c r="H399" s="177"/>
      <c r="I399" s="407">
        <f t="shared" si="21"/>
        <v>0</v>
      </c>
      <c r="J399" s="427"/>
      <c r="K399" s="475"/>
      <c r="L399" s="408"/>
      <c r="M399" s="409"/>
    </row>
    <row r="400" spans="1:13" s="283" customFormat="1" ht="94.5">
      <c r="A400" s="274">
        <f>+A397+1</f>
        <v>324</v>
      </c>
      <c r="B400" s="400"/>
      <c r="C400" s="170" t="s">
        <v>1113</v>
      </c>
      <c r="D400" s="414" t="s">
        <v>1126</v>
      </c>
      <c r="E400" s="443" t="s">
        <v>2614</v>
      </c>
      <c r="F400" s="400"/>
      <c r="G400" s="400"/>
      <c r="H400" s="172" t="s">
        <v>329</v>
      </c>
      <c r="I400" s="407">
        <f t="shared" si="21"/>
        <v>1</v>
      </c>
      <c r="J400" s="427">
        <v>1</v>
      </c>
      <c r="K400" s="475"/>
      <c r="L400" s="408"/>
      <c r="M400" s="409"/>
    </row>
    <row r="401" spans="1:13" s="283" customFormat="1">
      <c r="A401" s="274"/>
      <c r="B401" s="400"/>
      <c r="C401" s="175" t="s">
        <v>1100</v>
      </c>
      <c r="D401" s="414"/>
      <c r="E401" s="446"/>
      <c r="F401" s="400"/>
      <c r="G401" s="400"/>
      <c r="H401" s="186"/>
      <c r="I401" s="407">
        <f t="shared" si="21"/>
        <v>0</v>
      </c>
      <c r="J401" s="427"/>
      <c r="K401" s="475"/>
      <c r="L401" s="408"/>
      <c r="M401" s="409"/>
    </row>
    <row r="402" spans="1:13" s="283" customFormat="1" ht="94.5">
      <c r="A402" s="274">
        <f>+A400+1</f>
        <v>325</v>
      </c>
      <c r="B402" s="400"/>
      <c r="C402" s="170" t="s">
        <v>1114</v>
      </c>
      <c r="D402" s="414" t="s">
        <v>1127</v>
      </c>
      <c r="E402" s="443" t="s">
        <v>2615</v>
      </c>
      <c r="F402" s="400"/>
      <c r="G402" s="400"/>
      <c r="H402" s="172" t="s">
        <v>329</v>
      </c>
      <c r="I402" s="407">
        <f t="shared" si="21"/>
        <v>1</v>
      </c>
      <c r="J402" s="427">
        <v>1</v>
      </c>
      <c r="K402" s="475"/>
      <c r="L402" s="408"/>
      <c r="M402" s="409"/>
    </row>
    <row r="403" spans="1:13" s="283" customFormat="1" ht="110.25">
      <c r="A403" s="274">
        <f>+A402+1</f>
        <v>326</v>
      </c>
      <c r="B403" s="400"/>
      <c r="C403" s="170" t="s">
        <v>1115</v>
      </c>
      <c r="D403" s="414" t="s">
        <v>1128</v>
      </c>
      <c r="E403" s="443" t="s">
        <v>2616</v>
      </c>
      <c r="F403" s="400"/>
      <c r="G403" s="400"/>
      <c r="H403" s="172" t="s">
        <v>329</v>
      </c>
      <c r="I403" s="407">
        <f t="shared" si="21"/>
        <v>1</v>
      </c>
      <c r="J403" s="427">
        <v>1</v>
      </c>
      <c r="K403" s="475"/>
      <c r="L403" s="408"/>
      <c r="M403" s="409"/>
    </row>
    <row r="404" spans="1:13" s="283" customFormat="1" ht="110.25">
      <c r="A404" s="274">
        <f t="shared" ref="A404:A412" si="22">+A403+1</f>
        <v>327</v>
      </c>
      <c r="B404" s="400"/>
      <c r="C404" s="170" t="s">
        <v>1116</v>
      </c>
      <c r="D404" s="414" t="s">
        <v>1129</v>
      </c>
      <c r="E404" s="443" t="s">
        <v>2617</v>
      </c>
      <c r="F404" s="400"/>
      <c r="G404" s="400"/>
      <c r="H404" s="172" t="s">
        <v>329</v>
      </c>
      <c r="I404" s="407">
        <f t="shared" si="21"/>
        <v>1</v>
      </c>
      <c r="J404" s="427">
        <v>1</v>
      </c>
      <c r="K404" s="475"/>
      <c r="L404" s="408"/>
      <c r="M404" s="409"/>
    </row>
    <row r="405" spans="1:13" s="283" customFormat="1" ht="78.75">
      <c r="A405" s="274">
        <f t="shared" si="22"/>
        <v>328</v>
      </c>
      <c r="B405" s="400"/>
      <c r="C405" s="170" t="s">
        <v>1117</v>
      </c>
      <c r="D405" s="414" t="s">
        <v>1130</v>
      </c>
      <c r="E405" s="443" t="s">
        <v>2618</v>
      </c>
      <c r="F405" s="400"/>
      <c r="G405" s="400"/>
      <c r="H405" s="172" t="s">
        <v>329</v>
      </c>
      <c r="I405" s="407">
        <f t="shared" si="21"/>
        <v>1</v>
      </c>
      <c r="J405" s="427">
        <v>1</v>
      </c>
      <c r="K405" s="475"/>
      <c r="L405" s="408"/>
      <c r="M405" s="409"/>
    </row>
    <row r="406" spans="1:13" s="283" customFormat="1" ht="94.5">
      <c r="A406" s="274">
        <f t="shared" si="22"/>
        <v>329</v>
      </c>
      <c r="B406" s="400"/>
      <c r="C406" s="170" t="s">
        <v>1118</v>
      </c>
      <c r="D406" s="414" t="s">
        <v>1131</v>
      </c>
      <c r="E406" s="443" t="s">
        <v>2619</v>
      </c>
      <c r="F406" s="400"/>
      <c r="G406" s="400"/>
      <c r="H406" s="172" t="s">
        <v>329</v>
      </c>
      <c r="I406" s="407">
        <f t="shared" si="21"/>
        <v>1</v>
      </c>
      <c r="J406" s="427">
        <v>1</v>
      </c>
      <c r="K406" s="475"/>
      <c r="L406" s="408"/>
      <c r="M406" s="409"/>
    </row>
    <row r="407" spans="1:13" s="283" customFormat="1" ht="78.75">
      <c r="A407" s="274">
        <f t="shared" si="22"/>
        <v>330</v>
      </c>
      <c r="B407" s="400"/>
      <c r="C407" s="170" t="s">
        <v>1119</v>
      </c>
      <c r="D407" s="414" t="s">
        <v>1132</v>
      </c>
      <c r="E407" s="443" t="s">
        <v>2620</v>
      </c>
      <c r="F407" s="400"/>
      <c r="G407" s="400"/>
      <c r="H407" s="172" t="s">
        <v>329</v>
      </c>
      <c r="I407" s="407">
        <f t="shared" si="21"/>
        <v>1</v>
      </c>
      <c r="J407" s="427">
        <v>1</v>
      </c>
      <c r="K407" s="475"/>
      <c r="L407" s="408"/>
      <c r="M407" s="409"/>
    </row>
    <row r="408" spans="1:13" s="283" customFormat="1" ht="94.5">
      <c r="A408" s="274">
        <f t="shared" si="22"/>
        <v>331</v>
      </c>
      <c r="B408" s="400"/>
      <c r="C408" s="170" t="s">
        <v>1120</v>
      </c>
      <c r="D408" s="414" t="s">
        <v>1133</v>
      </c>
      <c r="E408" s="443" t="s">
        <v>2621</v>
      </c>
      <c r="F408" s="400"/>
      <c r="G408" s="400"/>
      <c r="H408" s="172" t="s">
        <v>329</v>
      </c>
      <c r="I408" s="407">
        <f t="shared" si="21"/>
        <v>1</v>
      </c>
      <c r="J408" s="427">
        <v>1</v>
      </c>
      <c r="K408" s="475"/>
      <c r="L408" s="408"/>
      <c r="M408" s="409"/>
    </row>
    <row r="409" spans="1:13" s="283" customFormat="1" ht="94.5">
      <c r="A409" s="274">
        <f t="shared" si="22"/>
        <v>332</v>
      </c>
      <c r="B409" s="400"/>
      <c r="C409" s="170" t="s">
        <v>1121</v>
      </c>
      <c r="D409" s="414" t="s">
        <v>1134</v>
      </c>
      <c r="E409" s="443" t="s">
        <v>2622</v>
      </c>
      <c r="F409" s="400"/>
      <c r="G409" s="400"/>
      <c r="H409" s="172" t="s">
        <v>329</v>
      </c>
      <c r="I409" s="407">
        <f t="shared" si="21"/>
        <v>1</v>
      </c>
      <c r="J409" s="427">
        <v>1</v>
      </c>
      <c r="K409" s="475"/>
      <c r="L409" s="408"/>
      <c r="M409" s="409"/>
    </row>
    <row r="410" spans="1:13" s="283" customFormat="1" ht="94.5">
      <c r="A410" s="274">
        <f t="shared" si="22"/>
        <v>333</v>
      </c>
      <c r="B410" s="400"/>
      <c r="C410" s="170" t="s">
        <v>1122</v>
      </c>
      <c r="D410" s="414" t="s">
        <v>1135</v>
      </c>
      <c r="E410" s="443" t="s">
        <v>2623</v>
      </c>
      <c r="F410" s="400"/>
      <c r="G410" s="400"/>
      <c r="H410" s="172" t="s">
        <v>329</v>
      </c>
      <c r="I410" s="407">
        <f t="shared" si="21"/>
        <v>1</v>
      </c>
      <c r="J410" s="427">
        <v>1</v>
      </c>
      <c r="K410" s="475"/>
      <c r="L410" s="408"/>
      <c r="M410" s="409"/>
    </row>
    <row r="411" spans="1:13" s="283" customFormat="1" ht="110.25">
      <c r="A411" s="274">
        <f t="shared" si="22"/>
        <v>334</v>
      </c>
      <c r="B411" s="400"/>
      <c r="C411" s="170" t="s">
        <v>1123</v>
      </c>
      <c r="D411" s="414" t="s">
        <v>1136</v>
      </c>
      <c r="E411" s="443" t="s">
        <v>2624</v>
      </c>
      <c r="F411" s="400"/>
      <c r="G411" s="400"/>
      <c r="H411" s="172" t="s">
        <v>329</v>
      </c>
      <c r="I411" s="407">
        <f t="shared" si="21"/>
        <v>1</v>
      </c>
      <c r="J411" s="427">
        <v>1</v>
      </c>
      <c r="K411" s="475"/>
      <c r="L411" s="408"/>
      <c r="M411" s="409"/>
    </row>
    <row r="412" spans="1:13" s="283" customFormat="1" ht="94.5">
      <c r="A412" s="274">
        <f t="shared" si="22"/>
        <v>335</v>
      </c>
      <c r="B412" s="400"/>
      <c r="C412" s="170" t="s">
        <v>1124</v>
      </c>
      <c r="D412" s="414" t="s">
        <v>1137</v>
      </c>
      <c r="E412" s="443" t="s">
        <v>2625</v>
      </c>
      <c r="F412" s="400"/>
      <c r="G412" s="400"/>
      <c r="H412" s="172" t="s">
        <v>329</v>
      </c>
      <c r="I412" s="407">
        <f t="shared" si="21"/>
        <v>1</v>
      </c>
      <c r="J412" s="427">
        <v>1</v>
      </c>
      <c r="K412" s="475"/>
      <c r="L412" s="408"/>
      <c r="M412" s="409"/>
    </row>
    <row r="413" spans="1:13" s="283" customFormat="1">
      <c r="A413" s="274"/>
      <c r="B413" s="400"/>
      <c r="C413" s="175" t="s">
        <v>1101</v>
      </c>
      <c r="D413" s="414"/>
      <c r="E413" s="414"/>
      <c r="F413" s="400"/>
      <c r="G413" s="400"/>
      <c r="H413" s="186"/>
      <c r="I413" s="407">
        <f t="shared" si="21"/>
        <v>0</v>
      </c>
      <c r="J413" s="427"/>
      <c r="K413" s="475"/>
      <c r="L413" s="408"/>
      <c r="M413" s="409"/>
    </row>
    <row r="414" spans="1:13" s="283" customFormat="1">
      <c r="A414" s="274">
        <f>+A412+1</f>
        <v>336</v>
      </c>
      <c r="B414" s="400"/>
      <c r="C414" s="170" t="s">
        <v>1125</v>
      </c>
      <c r="D414" s="448" t="s">
        <v>1138</v>
      </c>
      <c r="E414" s="449" t="s">
        <v>2804</v>
      </c>
      <c r="F414" s="400"/>
      <c r="G414" s="400"/>
      <c r="H414" s="172" t="s">
        <v>329</v>
      </c>
      <c r="I414" s="407">
        <f t="shared" si="21"/>
        <v>1</v>
      </c>
      <c r="J414" s="444">
        <v>1</v>
      </c>
      <c r="K414" s="475"/>
      <c r="L414" s="408"/>
      <c r="M414" s="409"/>
    </row>
    <row r="415" spans="1:13" s="283" customFormat="1">
      <c r="A415" s="274"/>
      <c r="B415" s="400"/>
      <c r="C415" s="179" t="s">
        <v>1139</v>
      </c>
      <c r="D415" s="400"/>
      <c r="E415" s="400"/>
      <c r="F415" s="400"/>
      <c r="G415" s="400"/>
      <c r="H415" s="177"/>
      <c r="I415" s="407">
        <f t="shared" si="21"/>
        <v>0</v>
      </c>
      <c r="J415" s="427"/>
      <c r="K415" s="475"/>
      <c r="L415" s="408"/>
      <c r="M415" s="409"/>
    </row>
    <row r="416" spans="1:13" s="283" customFormat="1">
      <c r="A416" s="274"/>
      <c r="B416" s="400"/>
      <c r="C416" s="175" t="s">
        <v>1140</v>
      </c>
      <c r="D416" s="400"/>
      <c r="E416" s="400"/>
      <c r="F416" s="400"/>
      <c r="G416" s="400"/>
      <c r="H416" s="177"/>
      <c r="I416" s="407">
        <f t="shared" si="21"/>
        <v>0</v>
      </c>
      <c r="J416" s="427"/>
      <c r="K416" s="475"/>
      <c r="L416" s="408"/>
      <c r="M416" s="409"/>
    </row>
    <row r="417" spans="1:13" s="283" customFormat="1">
      <c r="A417" s="274"/>
      <c r="B417" s="400"/>
      <c r="C417" s="175" t="s">
        <v>1099</v>
      </c>
      <c r="D417" s="400"/>
      <c r="E417" s="400"/>
      <c r="F417" s="400"/>
      <c r="G417" s="400"/>
      <c r="H417" s="177"/>
      <c r="I417" s="407">
        <f t="shared" si="21"/>
        <v>0</v>
      </c>
      <c r="J417" s="427"/>
      <c r="K417" s="475"/>
      <c r="L417" s="408"/>
      <c r="M417" s="409"/>
    </row>
    <row r="418" spans="1:13" s="283" customFormat="1" ht="110.25">
      <c r="A418" s="274">
        <f>+A414+1</f>
        <v>337</v>
      </c>
      <c r="B418" s="400"/>
      <c r="C418" s="170" t="s">
        <v>1141</v>
      </c>
      <c r="D418" s="414" t="s">
        <v>1149</v>
      </c>
      <c r="E418" s="443" t="s">
        <v>2626</v>
      </c>
      <c r="F418" s="400"/>
      <c r="G418" s="400"/>
      <c r="H418" s="172" t="s">
        <v>331</v>
      </c>
      <c r="I418" s="407">
        <f t="shared" si="21"/>
        <v>2</v>
      </c>
      <c r="J418" s="427">
        <v>2</v>
      </c>
      <c r="K418" s="475"/>
      <c r="L418" s="408"/>
      <c r="M418" s="409"/>
    </row>
    <row r="419" spans="1:13" s="283" customFormat="1" ht="94.5">
      <c r="A419" s="274">
        <f>+A418+1</f>
        <v>338</v>
      </c>
      <c r="B419" s="400"/>
      <c r="C419" s="170" t="s">
        <v>1142</v>
      </c>
      <c r="D419" s="414" t="s">
        <v>1150</v>
      </c>
      <c r="E419" s="443" t="s">
        <v>2627</v>
      </c>
      <c r="F419" s="400"/>
      <c r="G419" s="400"/>
      <c r="H419" s="172" t="s">
        <v>331</v>
      </c>
      <c r="I419" s="407">
        <f t="shared" si="21"/>
        <v>2</v>
      </c>
      <c r="J419" s="427">
        <v>2</v>
      </c>
      <c r="K419" s="475"/>
      <c r="L419" s="408"/>
      <c r="M419" s="409"/>
    </row>
    <row r="420" spans="1:13" s="283" customFormat="1" ht="78.75">
      <c r="A420" s="274">
        <f t="shared" ref="A420:A423" si="23">+A419+1</f>
        <v>339</v>
      </c>
      <c r="B420" s="400"/>
      <c r="C420" s="170" t="s">
        <v>1143</v>
      </c>
      <c r="D420" s="414" t="s">
        <v>1151</v>
      </c>
      <c r="E420" s="443" t="s">
        <v>2628</v>
      </c>
      <c r="F420" s="400"/>
      <c r="G420" s="400"/>
      <c r="H420" s="172" t="s">
        <v>331</v>
      </c>
      <c r="I420" s="407">
        <f t="shared" si="21"/>
        <v>2</v>
      </c>
      <c r="J420" s="427">
        <v>2</v>
      </c>
      <c r="K420" s="475"/>
      <c r="L420" s="408"/>
      <c r="M420" s="409"/>
    </row>
    <row r="421" spans="1:13" s="283" customFormat="1" ht="94.5">
      <c r="A421" s="274">
        <f t="shared" si="23"/>
        <v>340</v>
      </c>
      <c r="B421" s="400"/>
      <c r="C421" s="170" t="s">
        <v>1144</v>
      </c>
      <c r="D421" s="414" t="s">
        <v>1152</v>
      </c>
      <c r="E421" s="443" t="s">
        <v>2629</v>
      </c>
      <c r="F421" s="400"/>
      <c r="G421" s="400"/>
      <c r="H421" s="172" t="s">
        <v>331</v>
      </c>
      <c r="I421" s="407">
        <f t="shared" si="21"/>
        <v>1</v>
      </c>
      <c r="J421" s="427">
        <v>1</v>
      </c>
      <c r="K421" s="475"/>
      <c r="L421" s="408"/>
      <c r="M421" s="409"/>
    </row>
    <row r="422" spans="1:13" s="283" customFormat="1" ht="78.75">
      <c r="A422" s="274">
        <f t="shared" si="23"/>
        <v>341</v>
      </c>
      <c r="B422" s="400"/>
      <c r="C422" s="170" t="s">
        <v>1145</v>
      </c>
      <c r="D422" s="414" t="s">
        <v>1153</v>
      </c>
      <c r="E422" s="443" t="s">
        <v>2630</v>
      </c>
      <c r="F422" s="400"/>
      <c r="G422" s="400"/>
      <c r="H422" s="172" t="s">
        <v>331</v>
      </c>
      <c r="I422" s="407">
        <f t="shared" si="21"/>
        <v>1</v>
      </c>
      <c r="J422" s="427">
        <v>1</v>
      </c>
      <c r="K422" s="475"/>
      <c r="L422" s="408"/>
      <c r="M422" s="409"/>
    </row>
    <row r="423" spans="1:13" s="283" customFormat="1" ht="110.25">
      <c r="A423" s="274">
        <f t="shared" si="23"/>
        <v>342</v>
      </c>
      <c r="B423" s="400"/>
      <c r="C423" s="170" t="s">
        <v>1146</v>
      </c>
      <c r="D423" s="414" t="s">
        <v>1154</v>
      </c>
      <c r="E423" s="443" t="s">
        <v>2631</v>
      </c>
      <c r="F423" s="400"/>
      <c r="G423" s="400"/>
      <c r="H423" s="172" t="s">
        <v>331</v>
      </c>
      <c r="I423" s="407">
        <f t="shared" si="21"/>
        <v>1</v>
      </c>
      <c r="J423" s="427">
        <v>1</v>
      </c>
      <c r="K423" s="475"/>
      <c r="L423" s="408"/>
      <c r="M423" s="409"/>
    </row>
    <row r="424" spans="1:13" s="283" customFormat="1">
      <c r="A424" s="274"/>
      <c r="B424" s="400"/>
      <c r="C424" s="175" t="s">
        <v>1100</v>
      </c>
      <c r="D424" s="414"/>
      <c r="E424" s="446"/>
      <c r="F424" s="400"/>
      <c r="G424" s="400"/>
      <c r="H424" s="186"/>
      <c r="I424" s="407">
        <f t="shared" si="21"/>
        <v>0</v>
      </c>
      <c r="J424" s="427"/>
      <c r="K424" s="475"/>
      <c r="L424" s="408"/>
      <c r="M424" s="409"/>
    </row>
    <row r="425" spans="1:13" s="283" customFormat="1" ht="110.25">
      <c r="A425" s="177">
        <f>+A423+1</f>
        <v>343</v>
      </c>
      <c r="B425" s="400"/>
      <c r="C425" s="170" t="s">
        <v>1147</v>
      </c>
      <c r="D425" s="414" t="s">
        <v>1155</v>
      </c>
      <c r="E425" s="443" t="s">
        <v>2632</v>
      </c>
      <c r="F425" s="400"/>
      <c r="G425" s="400"/>
      <c r="H425" s="172" t="s">
        <v>331</v>
      </c>
      <c r="I425" s="407">
        <f t="shared" si="21"/>
        <v>1</v>
      </c>
      <c r="J425" s="427">
        <v>1</v>
      </c>
      <c r="K425" s="475"/>
      <c r="L425" s="408"/>
      <c r="M425" s="409"/>
    </row>
    <row r="426" spans="1:13" s="283" customFormat="1">
      <c r="A426" s="274"/>
      <c r="B426" s="400"/>
      <c r="C426" s="175" t="s">
        <v>1101</v>
      </c>
      <c r="D426" s="414"/>
      <c r="E426" s="446"/>
      <c r="F426" s="400"/>
      <c r="G426" s="400"/>
      <c r="H426" s="186"/>
      <c r="I426" s="407">
        <f t="shared" si="21"/>
        <v>0</v>
      </c>
      <c r="J426" s="427"/>
      <c r="K426" s="475"/>
      <c r="L426" s="408"/>
      <c r="M426" s="409"/>
    </row>
    <row r="427" spans="1:13" s="283" customFormat="1" ht="94.5">
      <c r="A427" s="168">
        <f>+A425+1</f>
        <v>344</v>
      </c>
      <c r="B427" s="400"/>
      <c r="C427" s="170" t="s">
        <v>1148</v>
      </c>
      <c r="D427" s="414" t="s">
        <v>1156</v>
      </c>
      <c r="E427" s="443" t="s">
        <v>2633</v>
      </c>
      <c r="F427" s="400"/>
      <c r="G427" s="400"/>
      <c r="H427" s="172" t="s">
        <v>331</v>
      </c>
      <c r="I427" s="407">
        <f t="shared" si="21"/>
        <v>1</v>
      </c>
      <c r="J427" s="427">
        <v>1</v>
      </c>
      <c r="K427" s="475"/>
      <c r="L427" s="408"/>
      <c r="M427" s="409"/>
    </row>
    <row r="428" spans="1:13" s="283" customFormat="1">
      <c r="A428" s="274"/>
      <c r="B428" s="400"/>
      <c r="C428" s="175" t="s">
        <v>74</v>
      </c>
      <c r="D428" s="414"/>
      <c r="E428" s="414"/>
      <c r="F428" s="400"/>
      <c r="G428" s="400"/>
      <c r="H428" s="186"/>
      <c r="I428" s="407">
        <f t="shared" si="21"/>
        <v>0</v>
      </c>
      <c r="J428" s="427"/>
      <c r="K428" s="475"/>
      <c r="L428" s="408"/>
      <c r="M428" s="409"/>
    </row>
    <row r="429" spans="1:13" s="283" customFormat="1">
      <c r="A429" s="274"/>
      <c r="B429" s="400"/>
      <c r="C429" s="175" t="s">
        <v>1100</v>
      </c>
      <c r="D429" s="414"/>
      <c r="E429" s="414"/>
      <c r="F429" s="400"/>
      <c r="G429" s="400"/>
      <c r="H429" s="186"/>
      <c r="I429" s="407">
        <f t="shared" si="21"/>
        <v>0</v>
      </c>
      <c r="J429" s="427"/>
      <c r="K429" s="475"/>
      <c r="L429" s="408"/>
      <c r="M429" s="409"/>
    </row>
    <row r="430" spans="1:13" s="283" customFormat="1" ht="94.5">
      <c r="A430" s="274">
        <f>+A427+1</f>
        <v>345</v>
      </c>
      <c r="B430" s="400"/>
      <c r="C430" s="170" t="s">
        <v>510</v>
      </c>
      <c r="D430" s="414" t="s">
        <v>1298</v>
      </c>
      <c r="E430" s="443" t="s">
        <v>2634</v>
      </c>
      <c r="F430" s="400"/>
      <c r="G430" s="400"/>
      <c r="H430" s="172" t="s">
        <v>329</v>
      </c>
      <c r="I430" s="407">
        <f t="shared" si="21"/>
        <v>30</v>
      </c>
      <c r="J430" s="427">
        <v>30</v>
      </c>
      <c r="K430" s="475"/>
      <c r="L430" s="408"/>
      <c r="M430" s="409"/>
    </row>
    <row r="431" spans="1:13" s="283" customFormat="1">
      <c r="A431" s="274"/>
      <c r="B431" s="400"/>
      <c r="C431" s="175" t="s">
        <v>522</v>
      </c>
      <c r="D431" s="400"/>
      <c r="E431" s="144"/>
      <c r="F431" s="400"/>
      <c r="G431" s="400"/>
      <c r="H431" s="177"/>
      <c r="I431" s="407">
        <f t="shared" si="21"/>
        <v>0</v>
      </c>
      <c r="J431" s="427"/>
      <c r="K431" s="475"/>
      <c r="L431" s="408"/>
      <c r="M431" s="409"/>
    </row>
    <row r="432" spans="1:13" s="283" customFormat="1">
      <c r="A432" s="274"/>
      <c r="B432" s="400"/>
      <c r="C432" s="175" t="s">
        <v>1100</v>
      </c>
      <c r="D432" s="400"/>
      <c r="E432" s="144"/>
      <c r="F432" s="400"/>
      <c r="G432" s="400"/>
      <c r="H432" s="177"/>
      <c r="I432" s="407">
        <f t="shared" si="21"/>
        <v>0</v>
      </c>
      <c r="J432" s="427"/>
      <c r="K432" s="475"/>
      <c r="L432" s="408"/>
      <c r="M432" s="409"/>
    </row>
    <row r="433" spans="1:13" s="283" customFormat="1">
      <c r="A433" s="274">
        <f>+A430+1</f>
        <v>346</v>
      </c>
      <c r="B433" s="400"/>
      <c r="C433" s="170" t="s">
        <v>1157</v>
      </c>
      <c r="D433" s="414" t="s">
        <v>1173</v>
      </c>
      <c r="E433" s="443" t="s">
        <v>2635</v>
      </c>
      <c r="F433" s="400"/>
      <c r="G433" s="400"/>
      <c r="H433" s="172" t="s">
        <v>1172</v>
      </c>
      <c r="I433" s="407">
        <f t="shared" si="21"/>
        <v>18</v>
      </c>
      <c r="J433" s="427">
        <v>18</v>
      </c>
      <c r="K433" s="475"/>
      <c r="L433" s="408"/>
      <c r="M433" s="409"/>
    </row>
    <row r="434" spans="1:13" s="283" customFormat="1">
      <c r="A434" s="274"/>
      <c r="B434" s="400"/>
      <c r="C434" s="175" t="s">
        <v>1112</v>
      </c>
      <c r="D434" s="414"/>
      <c r="E434" s="446"/>
      <c r="F434" s="400"/>
      <c r="G434" s="400"/>
      <c r="H434" s="186"/>
      <c r="I434" s="407">
        <f t="shared" si="21"/>
        <v>0</v>
      </c>
      <c r="J434" s="427"/>
      <c r="K434" s="475"/>
      <c r="L434" s="408"/>
      <c r="M434" s="409"/>
    </row>
    <row r="435" spans="1:13" s="283" customFormat="1">
      <c r="A435" s="274"/>
      <c r="B435" s="400"/>
      <c r="C435" s="175" t="s">
        <v>1099</v>
      </c>
      <c r="D435" s="414"/>
      <c r="E435" s="446"/>
      <c r="F435" s="400"/>
      <c r="G435" s="400"/>
      <c r="H435" s="186"/>
      <c r="I435" s="407">
        <f t="shared" si="21"/>
        <v>0</v>
      </c>
      <c r="J435" s="427"/>
      <c r="K435" s="475"/>
      <c r="L435" s="408"/>
      <c r="M435" s="409"/>
    </row>
    <row r="436" spans="1:13" s="283" customFormat="1" ht="110.25">
      <c r="A436" s="274">
        <f>+A433+1</f>
        <v>347</v>
      </c>
      <c r="B436" s="400"/>
      <c r="C436" s="170" t="s">
        <v>1158</v>
      </c>
      <c r="D436" s="414" t="s">
        <v>1174</v>
      </c>
      <c r="E436" s="443" t="s">
        <v>2636</v>
      </c>
      <c r="F436" s="400"/>
      <c r="G436" s="400"/>
      <c r="H436" s="172" t="s">
        <v>329</v>
      </c>
      <c r="I436" s="407">
        <f t="shared" si="21"/>
        <v>3</v>
      </c>
      <c r="J436" s="427">
        <v>3</v>
      </c>
      <c r="K436" s="475"/>
      <c r="L436" s="408"/>
      <c r="M436" s="409"/>
    </row>
    <row r="437" spans="1:13" s="283" customFormat="1" ht="94.5">
      <c r="A437" s="274">
        <f>+A436+1</f>
        <v>348</v>
      </c>
      <c r="B437" s="400"/>
      <c r="C437" s="170" t="s">
        <v>1159</v>
      </c>
      <c r="D437" s="414" t="s">
        <v>1175</v>
      </c>
      <c r="E437" s="443" t="s">
        <v>2637</v>
      </c>
      <c r="F437" s="400"/>
      <c r="G437" s="400"/>
      <c r="H437" s="172" t="s">
        <v>329</v>
      </c>
      <c r="I437" s="407">
        <f t="shared" si="21"/>
        <v>3</v>
      </c>
      <c r="J437" s="427">
        <v>3</v>
      </c>
      <c r="K437" s="475"/>
      <c r="L437" s="408"/>
      <c r="M437" s="409"/>
    </row>
    <row r="438" spans="1:13" s="283" customFormat="1" ht="78.75">
      <c r="A438" s="274">
        <f t="shared" ref="A438:A441" si="24">+A437+1</f>
        <v>349</v>
      </c>
      <c r="B438" s="400"/>
      <c r="C438" s="170" t="s">
        <v>1160</v>
      </c>
      <c r="D438" s="414" t="s">
        <v>1176</v>
      </c>
      <c r="E438" s="443" t="s">
        <v>2638</v>
      </c>
      <c r="F438" s="400"/>
      <c r="G438" s="400"/>
      <c r="H438" s="172" t="s">
        <v>329</v>
      </c>
      <c r="I438" s="407">
        <f t="shared" si="21"/>
        <v>3</v>
      </c>
      <c r="J438" s="427">
        <v>3</v>
      </c>
      <c r="K438" s="475"/>
      <c r="L438" s="408"/>
      <c r="M438" s="409"/>
    </row>
    <row r="439" spans="1:13" s="283" customFormat="1" ht="126">
      <c r="A439" s="274">
        <f t="shared" si="24"/>
        <v>350</v>
      </c>
      <c r="B439" s="400"/>
      <c r="C439" s="170" t="s">
        <v>1161</v>
      </c>
      <c r="D439" s="414" t="s">
        <v>1177</v>
      </c>
      <c r="E439" s="443" t="s">
        <v>2639</v>
      </c>
      <c r="F439" s="400"/>
      <c r="G439" s="400"/>
      <c r="H439" s="172" t="s">
        <v>329</v>
      </c>
      <c r="I439" s="407">
        <f t="shared" si="21"/>
        <v>3</v>
      </c>
      <c r="J439" s="427">
        <v>3</v>
      </c>
      <c r="K439" s="475"/>
      <c r="L439" s="408"/>
      <c r="M439" s="409"/>
    </row>
    <row r="440" spans="1:13" s="283" customFormat="1" ht="78.75">
      <c r="A440" s="274">
        <f t="shared" si="24"/>
        <v>351</v>
      </c>
      <c r="B440" s="400"/>
      <c r="C440" s="170" t="s">
        <v>1162</v>
      </c>
      <c r="D440" s="414" t="s">
        <v>1178</v>
      </c>
      <c r="E440" s="443" t="s">
        <v>2640</v>
      </c>
      <c r="F440" s="400"/>
      <c r="G440" s="400"/>
      <c r="H440" s="172" t="s">
        <v>329</v>
      </c>
      <c r="I440" s="407">
        <f t="shared" si="21"/>
        <v>3</v>
      </c>
      <c r="J440" s="427">
        <v>3</v>
      </c>
      <c r="K440" s="475"/>
      <c r="L440" s="408"/>
      <c r="M440" s="409"/>
    </row>
    <row r="441" spans="1:13" s="283" customFormat="1" ht="94.5">
      <c r="A441" s="274">
        <f t="shared" si="24"/>
        <v>352</v>
      </c>
      <c r="B441" s="400"/>
      <c r="C441" s="170" t="s">
        <v>1163</v>
      </c>
      <c r="D441" s="414" t="s">
        <v>1179</v>
      </c>
      <c r="E441" s="443" t="s">
        <v>2641</v>
      </c>
      <c r="F441" s="400"/>
      <c r="G441" s="400"/>
      <c r="H441" s="172" t="s">
        <v>329</v>
      </c>
      <c r="I441" s="407">
        <f t="shared" si="21"/>
        <v>3</v>
      </c>
      <c r="J441" s="427">
        <v>3</v>
      </c>
      <c r="K441" s="475"/>
      <c r="L441" s="408"/>
      <c r="M441" s="409"/>
    </row>
    <row r="442" spans="1:13" s="283" customFormat="1">
      <c r="A442" s="274"/>
      <c r="B442" s="400"/>
      <c r="C442" s="175" t="s">
        <v>1100</v>
      </c>
      <c r="D442" s="414"/>
      <c r="E442" s="414"/>
      <c r="F442" s="400"/>
      <c r="G442" s="400"/>
      <c r="H442" s="186"/>
      <c r="I442" s="407">
        <f t="shared" si="21"/>
        <v>0</v>
      </c>
      <c r="J442" s="427"/>
      <c r="K442" s="475"/>
      <c r="L442" s="408"/>
      <c r="M442" s="409"/>
    </row>
    <row r="443" spans="1:13" s="283" customFormat="1" ht="110.25">
      <c r="A443" s="274">
        <f>+A441+1</f>
        <v>353</v>
      </c>
      <c r="B443" s="400"/>
      <c r="C443" s="170" t="s">
        <v>1164</v>
      </c>
      <c r="D443" s="414" t="s">
        <v>1180</v>
      </c>
      <c r="E443" s="443" t="s">
        <v>2642</v>
      </c>
      <c r="F443" s="400"/>
      <c r="G443" s="400"/>
      <c r="H443" s="172" t="s">
        <v>329</v>
      </c>
      <c r="I443" s="407">
        <f t="shared" si="21"/>
        <v>4</v>
      </c>
      <c r="J443" s="427">
        <v>4</v>
      </c>
      <c r="K443" s="475"/>
      <c r="L443" s="408"/>
      <c r="M443" s="409"/>
    </row>
    <row r="444" spans="1:13" s="283" customFormat="1" ht="110.25">
      <c r="A444" s="274">
        <f>+A443+1</f>
        <v>354</v>
      </c>
      <c r="B444" s="400"/>
      <c r="C444" s="170" t="s">
        <v>1165</v>
      </c>
      <c r="D444" s="414" t="s">
        <v>1181</v>
      </c>
      <c r="E444" s="443" t="s">
        <v>2643</v>
      </c>
      <c r="F444" s="400"/>
      <c r="G444" s="400"/>
      <c r="H444" s="172" t="s">
        <v>329</v>
      </c>
      <c r="I444" s="407">
        <f t="shared" si="21"/>
        <v>4</v>
      </c>
      <c r="J444" s="427">
        <v>4</v>
      </c>
      <c r="K444" s="475"/>
      <c r="L444" s="408"/>
      <c r="M444" s="409"/>
    </row>
    <row r="445" spans="1:13" s="283" customFormat="1" ht="94.5">
      <c r="A445" s="274">
        <f>+A444+1</f>
        <v>355</v>
      </c>
      <c r="B445" s="400"/>
      <c r="C445" s="170" t="s">
        <v>1166</v>
      </c>
      <c r="D445" s="414" t="s">
        <v>1182</v>
      </c>
      <c r="E445" s="443" t="s">
        <v>2644</v>
      </c>
      <c r="F445" s="400"/>
      <c r="G445" s="400"/>
      <c r="H445" s="172" t="s">
        <v>329</v>
      </c>
      <c r="I445" s="407">
        <f t="shared" si="21"/>
        <v>4</v>
      </c>
      <c r="J445" s="427">
        <v>4</v>
      </c>
      <c r="K445" s="475"/>
      <c r="L445" s="408"/>
      <c r="M445" s="409"/>
    </row>
    <row r="446" spans="1:13" s="283" customFormat="1" ht="78.75">
      <c r="A446" s="274">
        <f>+A445+1</f>
        <v>356</v>
      </c>
      <c r="B446" s="400"/>
      <c r="C446" s="170" t="s">
        <v>1167</v>
      </c>
      <c r="D446" s="414" t="s">
        <v>1183</v>
      </c>
      <c r="E446" s="443" t="s">
        <v>2645</v>
      </c>
      <c r="F446" s="400"/>
      <c r="G446" s="400"/>
      <c r="H446" s="172" t="s">
        <v>329</v>
      </c>
      <c r="I446" s="407">
        <f t="shared" si="21"/>
        <v>4</v>
      </c>
      <c r="J446" s="427">
        <v>4</v>
      </c>
      <c r="K446" s="475"/>
      <c r="L446" s="408"/>
      <c r="M446" s="409"/>
    </row>
    <row r="447" spans="1:13" s="283" customFormat="1">
      <c r="A447" s="274"/>
      <c r="B447" s="400"/>
      <c r="C447" s="175" t="s">
        <v>1101</v>
      </c>
      <c r="D447" s="414"/>
      <c r="E447" s="446"/>
      <c r="F447" s="400"/>
      <c r="G447" s="400"/>
      <c r="H447" s="186"/>
      <c r="I447" s="407">
        <f t="shared" si="21"/>
        <v>0</v>
      </c>
      <c r="J447" s="427"/>
      <c r="K447" s="475"/>
      <c r="L447" s="408"/>
      <c r="M447" s="409"/>
    </row>
    <row r="448" spans="1:13" s="283" customFormat="1" ht="94.5">
      <c r="A448" s="274">
        <f>+A446+1</f>
        <v>357</v>
      </c>
      <c r="B448" s="400"/>
      <c r="C448" s="170" t="s">
        <v>1168</v>
      </c>
      <c r="D448" s="414" t="s">
        <v>1184</v>
      </c>
      <c r="E448" s="443" t="s">
        <v>2646</v>
      </c>
      <c r="F448" s="400"/>
      <c r="G448" s="400"/>
      <c r="H448" s="172" t="s">
        <v>329</v>
      </c>
      <c r="I448" s="407">
        <f t="shared" si="21"/>
        <v>3</v>
      </c>
      <c r="J448" s="427">
        <v>3</v>
      </c>
      <c r="K448" s="475"/>
      <c r="L448" s="408"/>
      <c r="M448" s="409"/>
    </row>
    <row r="449" spans="1:13" s="283" customFormat="1" ht="110.25">
      <c r="A449" s="274">
        <f>+A448+1</f>
        <v>358</v>
      </c>
      <c r="B449" s="400"/>
      <c r="C449" s="170" t="s">
        <v>1169</v>
      </c>
      <c r="D449" s="414" t="s">
        <v>1185</v>
      </c>
      <c r="E449" s="443" t="s">
        <v>2647</v>
      </c>
      <c r="F449" s="400"/>
      <c r="G449" s="400"/>
      <c r="H449" s="172" t="s">
        <v>329</v>
      </c>
      <c r="I449" s="407">
        <f t="shared" si="21"/>
        <v>3</v>
      </c>
      <c r="J449" s="427">
        <v>3</v>
      </c>
      <c r="K449" s="475"/>
      <c r="L449" s="408"/>
      <c r="M449" s="409"/>
    </row>
    <row r="450" spans="1:13" s="283" customFormat="1" ht="110.25">
      <c r="A450" s="274">
        <f t="shared" ref="A450:A451" si="25">+A449+1</f>
        <v>359</v>
      </c>
      <c r="B450" s="400"/>
      <c r="C450" s="170" t="s">
        <v>1170</v>
      </c>
      <c r="D450" s="414" t="s">
        <v>1186</v>
      </c>
      <c r="E450" s="443" t="s">
        <v>2648</v>
      </c>
      <c r="F450" s="400"/>
      <c r="G450" s="400"/>
      <c r="H450" s="172" t="s">
        <v>329</v>
      </c>
      <c r="I450" s="407">
        <f t="shared" si="21"/>
        <v>3</v>
      </c>
      <c r="J450" s="427">
        <v>3</v>
      </c>
      <c r="K450" s="475"/>
      <c r="L450" s="408"/>
      <c r="M450" s="409"/>
    </row>
    <row r="451" spans="1:13" s="283" customFormat="1" ht="141.75">
      <c r="A451" s="274">
        <f t="shared" si="25"/>
        <v>360</v>
      </c>
      <c r="B451" s="400"/>
      <c r="C451" s="170" t="s">
        <v>1171</v>
      </c>
      <c r="D451" s="414" t="s">
        <v>1187</v>
      </c>
      <c r="E451" s="443" t="s">
        <v>2649</v>
      </c>
      <c r="F451" s="400"/>
      <c r="G451" s="400"/>
      <c r="H451" s="172" t="s">
        <v>329</v>
      </c>
      <c r="I451" s="407">
        <f t="shared" si="21"/>
        <v>3</v>
      </c>
      <c r="J451" s="427">
        <v>3</v>
      </c>
      <c r="K451" s="475"/>
      <c r="L451" s="408"/>
      <c r="M451" s="409"/>
    </row>
    <row r="452" spans="1:13" s="403" customFormat="1">
      <c r="A452" s="412"/>
      <c r="B452" s="399"/>
      <c r="C452" s="132" t="s">
        <v>230</v>
      </c>
      <c r="D452" s="399"/>
      <c r="E452" s="399"/>
      <c r="F452" s="399"/>
      <c r="G452" s="399"/>
      <c r="H452" s="400"/>
      <c r="I452" s="407">
        <f t="shared" si="21"/>
        <v>0</v>
      </c>
      <c r="J452" s="402"/>
      <c r="K452" s="475"/>
      <c r="L452" s="408"/>
      <c r="M452" s="409"/>
    </row>
    <row r="453" spans="1:13" s="413" customFormat="1">
      <c r="A453" s="274"/>
      <c r="B453" s="172"/>
      <c r="C453" s="179" t="s">
        <v>454</v>
      </c>
      <c r="D453" s="276"/>
      <c r="E453" s="276"/>
      <c r="F453" s="276"/>
      <c r="G453" s="276"/>
      <c r="H453" s="276"/>
      <c r="I453" s="407">
        <f t="shared" si="21"/>
        <v>0</v>
      </c>
      <c r="J453" s="426">
        <v>0</v>
      </c>
      <c r="K453" s="475"/>
      <c r="L453" s="408"/>
      <c r="M453" s="409"/>
    </row>
    <row r="454" spans="1:13" s="413" customFormat="1" ht="236.25">
      <c r="A454" s="274">
        <f>+A451+1</f>
        <v>361</v>
      </c>
      <c r="B454" s="172"/>
      <c r="C454" s="170" t="s">
        <v>232</v>
      </c>
      <c r="D454" s="154" t="s">
        <v>2650</v>
      </c>
      <c r="E454" s="154" t="s">
        <v>2650</v>
      </c>
      <c r="F454" s="400" t="s">
        <v>327</v>
      </c>
      <c r="G454" s="400" t="s">
        <v>327</v>
      </c>
      <c r="H454" s="425" t="s">
        <v>329</v>
      </c>
      <c r="I454" s="407">
        <f t="shared" si="21"/>
        <v>37</v>
      </c>
      <c r="J454" s="426">
        <v>33</v>
      </c>
      <c r="K454" s="475">
        <v>3</v>
      </c>
      <c r="L454" s="408">
        <v>1</v>
      </c>
      <c r="M454" s="409"/>
    </row>
    <row r="455" spans="1:13" ht="409.5">
      <c r="A455" s="274">
        <f>+A454+1</f>
        <v>362</v>
      </c>
      <c r="B455" s="172"/>
      <c r="C455" s="170" t="s">
        <v>233</v>
      </c>
      <c r="D455" s="153" t="s">
        <v>1662</v>
      </c>
      <c r="E455" s="154" t="s">
        <v>2651</v>
      </c>
      <c r="F455" s="400" t="s">
        <v>327</v>
      </c>
      <c r="G455" s="400" t="s">
        <v>327</v>
      </c>
      <c r="H455" s="425" t="s">
        <v>329</v>
      </c>
      <c r="I455" s="407">
        <f t="shared" ref="I455:I518" si="26">SUM(J455:M455)</f>
        <v>45</v>
      </c>
      <c r="J455" s="426">
        <v>41</v>
      </c>
      <c r="K455" s="475">
        <v>3</v>
      </c>
      <c r="L455" s="408">
        <v>1</v>
      </c>
      <c r="M455" s="409"/>
    </row>
    <row r="456" spans="1:13" ht="236.25">
      <c r="A456" s="274">
        <f t="shared" ref="A456:A457" si="27">+A455+1</f>
        <v>363</v>
      </c>
      <c r="B456" s="172"/>
      <c r="C456" s="170" t="s">
        <v>234</v>
      </c>
      <c r="D456" s="414" t="s">
        <v>1188</v>
      </c>
      <c r="E456" s="154" t="s">
        <v>2652</v>
      </c>
      <c r="F456" s="400"/>
      <c r="G456" s="400"/>
      <c r="H456" s="425" t="s">
        <v>329</v>
      </c>
      <c r="I456" s="407">
        <f t="shared" si="26"/>
        <v>8</v>
      </c>
      <c r="J456" s="426">
        <v>8</v>
      </c>
      <c r="K456" s="475"/>
      <c r="L456" s="408"/>
      <c r="M456" s="409"/>
    </row>
    <row r="457" spans="1:13" ht="267.75">
      <c r="A457" s="274">
        <f t="shared" si="27"/>
        <v>364</v>
      </c>
      <c r="B457" s="172"/>
      <c r="C457" s="170" t="s">
        <v>236</v>
      </c>
      <c r="D457" s="414" t="s">
        <v>1189</v>
      </c>
      <c r="E457" s="154" t="s">
        <v>2653</v>
      </c>
      <c r="F457" s="400" t="s">
        <v>327</v>
      </c>
      <c r="G457" s="400" t="s">
        <v>327</v>
      </c>
      <c r="H457" s="425" t="s">
        <v>329</v>
      </c>
      <c r="I457" s="407">
        <f t="shared" si="26"/>
        <v>31</v>
      </c>
      <c r="J457" s="426">
        <v>28</v>
      </c>
      <c r="K457" s="475">
        <v>3</v>
      </c>
      <c r="L457" s="408"/>
      <c r="M457" s="409"/>
    </row>
    <row r="458" spans="1:13" ht="409.5">
      <c r="A458" s="274">
        <f t="shared" ref="A458:A466" si="28">+A457+1</f>
        <v>365</v>
      </c>
      <c r="B458" s="172"/>
      <c r="C458" s="170" t="s">
        <v>237</v>
      </c>
      <c r="D458" s="414" t="s">
        <v>1190</v>
      </c>
      <c r="E458" s="154" t="s">
        <v>2654</v>
      </c>
      <c r="F458" s="400" t="s">
        <v>327</v>
      </c>
      <c r="G458" s="400" t="s">
        <v>327</v>
      </c>
      <c r="H458" s="425" t="s">
        <v>329</v>
      </c>
      <c r="I458" s="407">
        <f t="shared" si="26"/>
        <v>32</v>
      </c>
      <c r="J458" s="426">
        <v>29</v>
      </c>
      <c r="K458" s="475">
        <v>3</v>
      </c>
      <c r="L458" s="408"/>
      <c r="M458" s="409"/>
    </row>
    <row r="459" spans="1:13" ht="409.5">
      <c r="A459" s="274">
        <f t="shared" si="28"/>
        <v>366</v>
      </c>
      <c r="B459" s="172"/>
      <c r="C459" s="170" t="s">
        <v>238</v>
      </c>
      <c r="D459" s="414" t="s">
        <v>1191</v>
      </c>
      <c r="E459" s="154" t="s">
        <v>2655</v>
      </c>
      <c r="F459" s="400"/>
      <c r="G459" s="400"/>
      <c r="H459" s="425" t="s">
        <v>329</v>
      </c>
      <c r="I459" s="407">
        <f t="shared" si="26"/>
        <v>9</v>
      </c>
      <c r="J459" s="426">
        <v>7</v>
      </c>
      <c r="K459" s="477">
        <v>2</v>
      </c>
      <c r="L459" s="408"/>
      <c r="M459" s="409"/>
    </row>
    <row r="460" spans="1:13" s="413" customFormat="1" ht="409.5">
      <c r="A460" s="274">
        <f t="shared" si="28"/>
        <v>367</v>
      </c>
      <c r="B460" s="172"/>
      <c r="C460" s="170" t="s">
        <v>455</v>
      </c>
      <c r="D460" s="414" t="s">
        <v>1192</v>
      </c>
      <c r="E460" s="154" t="s">
        <v>2656</v>
      </c>
      <c r="F460" s="276"/>
      <c r="G460" s="276"/>
      <c r="H460" s="425" t="s">
        <v>329</v>
      </c>
      <c r="I460" s="407">
        <f t="shared" si="26"/>
        <v>15</v>
      </c>
      <c r="J460" s="426">
        <v>15</v>
      </c>
      <c r="K460" s="475"/>
      <c r="L460" s="408"/>
      <c r="M460" s="409"/>
    </row>
    <row r="461" spans="1:13" ht="220.5">
      <c r="A461" s="404">
        <f>+A460+1</f>
        <v>368</v>
      </c>
      <c r="B461" s="172"/>
      <c r="C461" s="170" t="s">
        <v>2791</v>
      </c>
      <c r="D461" s="414" t="s">
        <v>1193</v>
      </c>
      <c r="E461" s="418" t="s">
        <v>2830</v>
      </c>
      <c r="F461" s="400"/>
      <c r="G461" s="400"/>
      <c r="H461" s="425" t="s">
        <v>329</v>
      </c>
      <c r="I461" s="407">
        <f t="shared" si="26"/>
        <v>2</v>
      </c>
      <c r="J461" s="426">
        <v>2</v>
      </c>
      <c r="K461" s="475"/>
      <c r="L461" s="408"/>
      <c r="M461" s="409"/>
    </row>
    <row r="462" spans="1:13" ht="157.5">
      <c r="A462" s="274">
        <f>+A461+1</f>
        <v>369</v>
      </c>
      <c r="B462" s="172"/>
      <c r="C462" s="170" t="s">
        <v>89</v>
      </c>
      <c r="D462" s="414" t="s">
        <v>1194</v>
      </c>
      <c r="E462" s="154" t="s">
        <v>2657</v>
      </c>
      <c r="F462" s="400"/>
      <c r="G462" s="400"/>
      <c r="H462" s="425" t="s">
        <v>329</v>
      </c>
      <c r="I462" s="407">
        <f t="shared" si="26"/>
        <v>18</v>
      </c>
      <c r="J462" s="426">
        <v>18</v>
      </c>
      <c r="K462" s="475"/>
      <c r="L462" s="408"/>
      <c r="M462" s="409"/>
    </row>
    <row r="463" spans="1:13" ht="157.5">
      <c r="A463" s="404">
        <f>+A462+1</f>
        <v>370</v>
      </c>
      <c r="B463" s="172"/>
      <c r="C463" s="170" t="s">
        <v>2818</v>
      </c>
      <c r="D463" s="414" t="s">
        <v>2831</v>
      </c>
      <c r="E463" s="154" t="s">
        <v>3684</v>
      </c>
      <c r="F463" s="400"/>
      <c r="G463" s="400"/>
      <c r="H463" s="425" t="s">
        <v>329</v>
      </c>
      <c r="I463" s="407">
        <f t="shared" si="26"/>
        <v>1</v>
      </c>
      <c r="J463" s="426">
        <v>1</v>
      </c>
      <c r="K463" s="475"/>
      <c r="L463" s="408"/>
      <c r="M463" s="409"/>
    </row>
    <row r="464" spans="1:13" ht="126">
      <c r="A464" s="404">
        <f>+A463+1</f>
        <v>371</v>
      </c>
      <c r="B464" s="172"/>
      <c r="C464" s="170" t="s">
        <v>2792</v>
      </c>
      <c r="D464" s="414" t="s">
        <v>2832</v>
      </c>
      <c r="E464" s="154" t="s">
        <v>2805</v>
      </c>
      <c r="F464" s="400"/>
      <c r="G464" s="400"/>
      <c r="H464" s="425" t="s">
        <v>329</v>
      </c>
      <c r="I464" s="407">
        <f t="shared" si="26"/>
        <v>2</v>
      </c>
      <c r="J464" s="426">
        <v>2</v>
      </c>
      <c r="K464" s="475"/>
      <c r="L464" s="408"/>
      <c r="M464" s="409"/>
    </row>
    <row r="465" spans="1:13" ht="31.5">
      <c r="A465" s="274">
        <f>+A464+1</f>
        <v>372</v>
      </c>
      <c r="B465" s="172"/>
      <c r="C465" s="170" t="s">
        <v>241</v>
      </c>
      <c r="D465" s="414" t="s">
        <v>1195</v>
      </c>
      <c r="E465" s="154" t="s">
        <v>1195</v>
      </c>
      <c r="F465" s="400"/>
      <c r="G465" s="400"/>
      <c r="H465" s="425" t="s">
        <v>330</v>
      </c>
      <c r="I465" s="407">
        <f t="shared" si="26"/>
        <v>490</v>
      </c>
      <c r="J465" s="426">
        <v>445</v>
      </c>
      <c r="K465" s="475">
        <v>45</v>
      </c>
      <c r="L465" s="408"/>
      <c r="M465" s="409"/>
    </row>
    <row r="466" spans="1:13" ht="31.5">
      <c r="A466" s="274">
        <f t="shared" si="28"/>
        <v>373</v>
      </c>
      <c r="B466" s="172"/>
      <c r="C466" s="170" t="s">
        <v>122</v>
      </c>
      <c r="D466" s="414" t="s">
        <v>1196</v>
      </c>
      <c r="E466" s="154" t="s">
        <v>1196</v>
      </c>
      <c r="F466" s="400"/>
      <c r="G466" s="400"/>
      <c r="H466" s="425" t="s">
        <v>330</v>
      </c>
      <c r="I466" s="407">
        <f t="shared" si="26"/>
        <v>460</v>
      </c>
      <c r="J466" s="426">
        <v>415</v>
      </c>
      <c r="K466" s="475">
        <v>45</v>
      </c>
      <c r="L466" s="408"/>
      <c r="M466" s="409"/>
    </row>
    <row r="467" spans="1:13">
      <c r="A467" s="274"/>
      <c r="B467" s="172"/>
      <c r="C467" s="175" t="s">
        <v>60</v>
      </c>
      <c r="D467" s="414"/>
      <c r="E467" s="414"/>
      <c r="F467" s="400"/>
      <c r="G467" s="400"/>
      <c r="H467" s="425"/>
      <c r="I467" s="407">
        <f t="shared" si="26"/>
        <v>0</v>
      </c>
      <c r="J467" s="426"/>
      <c r="K467" s="475"/>
      <c r="L467" s="408"/>
      <c r="M467" s="409"/>
    </row>
    <row r="468" spans="1:13">
      <c r="A468" s="274"/>
      <c r="B468" s="172"/>
      <c r="C468" s="175" t="s">
        <v>72</v>
      </c>
      <c r="D468" s="414"/>
      <c r="E468" s="414"/>
      <c r="F468" s="400"/>
      <c r="G468" s="400"/>
      <c r="H468" s="425"/>
      <c r="I468" s="407">
        <f t="shared" si="26"/>
        <v>0</v>
      </c>
      <c r="J468" s="426"/>
      <c r="K468" s="475"/>
      <c r="L468" s="408"/>
      <c r="M468" s="409"/>
    </row>
    <row r="469" spans="1:13" ht="94.5">
      <c r="A469" s="274">
        <f>+A466+1</f>
        <v>374</v>
      </c>
      <c r="B469" s="172"/>
      <c r="C469" s="170" t="s">
        <v>1197</v>
      </c>
      <c r="D469" s="414" t="s">
        <v>1198</v>
      </c>
      <c r="E469" s="154" t="s">
        <v>2658</v>
      </c>
      <c r="F469" s="400"/>
      <c r="G469" s="400"/>
      <c r="H469" s="172" t="s">
        <v>331</v>
      </c>
      <c r="I469" s="407">
        <f t="shared" si="26"/>
        <v>2</v>
      </c>
      <c r="J469" s="426">
        <v>2</v>
      </c>
      <c r="K469" s="475"/>
      <c r="L469" s="408"/>
      <c r="M469" s="409"/>
    </row>
    <row r="470" spans="1:13" s="416" customFormat="1" ht="110.25">
      <c r="A470" s="404">
        <f>+A469+1</f>
        <v>375</v>
      </c>
      <c r="B470" s="152"/>
      <c r="C470" s="153" t="s">
        <v>625</v>
      </c>
      <c r="D470" s="406" t="s">
        <v>1199</v>
      </c>
      <c r="E470" s="154" t="s">
        <v>2659</v>
      </c>
      <c r="F470" s="144"/>
      <c r="G470" s="144"/>
      <c r="H470" s="152" t="s">
        <v>331</v>
      </c>
      <c r="I470" s="407">
        <f t="shared" si="26"/>
        <v>2</v>
      </c>
      <c r="J470" s="450">
        <v>1</v>
      </c>
      <c r="K470" s="477">
        <v>1</v>
      </c>
      <c r="L470" s="408"/>
      <c r="M470" s="409"/>
    </row>
    <row r="471" spans="1:13" s="416" customFormat="1" ht="110.25">
      <c r="A471" s="404">
        <f t="shared" ref="A471:A476" si="29">+A470+1</f>
        <v>376</v>
      </c>
      <c r="B471" s="152"/>
      <c r="C471" s="153" t="s">
        <v>626</v>
      </c>
      <c r="D471" s="406" t="s">
        <v>1200</v>
      </c>
      <c r="E471" s="154" t="s">
        <v>2660</v>
      </c>
      <c r="F471" s="144"/>
      <c r="G471" s="144"/>
      <c r="H471" s="152" t="s">
        <v>331</v>
      </c>
      <c r="I471" s="407">
        <f t="shared" si="26"/>
        <v>2</v>
      </c>
      <c r="J471" s="450">
        <v>1</v>
      </c>
      <c r="K471" s="477">
        <v>1</v>
      </c>
      <c r="L471" s="408"/>
      <c r="M471" s="409"/>
    </row>
    <row r="472" spans="1:13" s="416" customFormat="1" ht="126">
      <c r="A472" s="404">
        <f t="shared" si="29"/>
        <v>377</v>
      </c>
      <c r="B472" s="152"/>
      <c r="C472" s="153" t="s">
        <v>244</v>
      </c>
      <c r="D472" s="406" t="s">
        <v>1201</v>
      </c>
      <c r="E472" s="154" t="s">
        <v>2661</v>
      </c>
      <c r="F472" s="144"/>
      <c r="G472" s="144"/>
      <c r="H472" s="152" t="s">
        <v>331</v>
      </c>
      <c r="I472" s="407">
        <f t="shared" si="26"/>
        <v>3</v>
      </c>
      <c r="J472" s="450">
        <v>2</v>
      </c>
      <c r="K472" s="477">
        <v>1</v>
      </c>
      <c r="L472" s="408"/>
      <c r="M472" s="409"/>
    </row>
    <row r="473" spans="1:13" s="416" customFormat="1" ht="126">
      <c r="A473" s="404">
        <f t="shared" si="29"/>
        <v>378</v>
      </c>
      <c r="B473" s="152"/>
      <c r="C473" s="153" t="s">
        <v>629</v>
      </c>
      <c r="D473" s="406" t="s">
        <v>1202</v>
      </c>
      <c r="E473" s="154" t="s">
        <v>2662</v>
      </c>
      <c r="F473" s="144"/>
      <c r="G473" s="144"/>
      <c r="H473" s="152" t="s">
        <v>331</v>
      </c>
      <c r="I473" s="407">
        <f t="shared" si="26"/>
        <v>4</v>
      </c>
      <c r="J473" s="450">
        <v>2</v>
      </c>
      <c r="K473" s="477">
        <v>1</v>
      </c>
      <c r="L473" s="408">
        <v>1</v>
      </c>
      <c r="M473" s="409"/>
    </row>
    <row r="474" spans="1:13" s="416" customFormat="1" ht="94.5">
      <c r="A474" s="404">
        <f t="shared" si="29"/>
        <v>379</v>
      </c>
      <c r="B474" s="152"/>
      <c r="C474" s="153" t="s">
        <v>627</v>
      </c>
      <c r="D474" s="417" t="s">
        <v>638</v>
      </c>
      <c r="E474" s="154" t="s">
        <v>2663</v>
      </c>
      <c r="F474" s="168" t="s">
        <v>327</v>
      </c>
      <c r="G474" s="168" t="s">
        <v>327</v>
      </c>
      <c r="H474" s="168" t="s">
        <v>331</v>
      </c>
      <c r="I474" s="407">
        <f t="shared" si="26"/>
        <v>2</v>
      </c>
      <c r="J474" s="450"/>
      <c r="K474" s="475">
        <v>1</v>
      </c>
      <c r="L474" s="408">
        <v>1</v>
      </c>
      <c r="M474" s="409"/>
    </row>
    <row r="475" spans="1:13" s="416" customFormat="1" ht="110.25">
      <c r="A475" s="404">
        <f t="shared" si="29"/>
        <v>380</v>
      </c>
      <c r="B475" s="152"/>
      <c r="C475" s="153" t="s">
        <v>628</v>
      </c>
      <c r="D475" s="417" t="s">
        <v>639</v>
      </c>
      <c r="E475" s="154" t="s">
        <v>2664</v>
      </c>
      <c r="F475" s="168" t="s">
        <v>327</v>
      </c>
      <c r="G475" s="168" t="s">
        <v>327</v>
      </c>
      <c r="H475" s="168" t="s">
        <v>329</v>
      </c>
      <c r="I475" s="407">
        <f t="shared" si="26"/>
        <v>2</v>
      </c>
      <c r="J475" s="450"/>
      <c r="K475" s="475">
        <v>1</v>
      </c>
      <c r="L475" s="408">
        <v>1</v>
      </c>
      <c r="M475" s="409"/>
    </row>
    <row r="476" spans="1:13" s="416" customFormat="1" ht="94.5">
      <c r="A476" s="404">
        <f t="shared" si="29"/>
        <v>381</v>
      </c>
      <c r="B476" s="152"/>
      <c r="C476" s="153" t="s">
        <v>630</v>
      </c>
      <c r="D476" s="417" t="s">
        <v>1299</v>
      </c>
      <c r="E476" s="154" t="s">
        <v>2665</v>
      </c>
      <c r="F476" s="168" t="s">
        <v>327</v>
      </c>
      <c r="G476" s="168"/>
      <c r="H476" s="168" t="s">
        <v>330</v>
      </c>
      <c r="I476" s="407">
        <f t="shared" si="26"/>
        <v>1</v>
      </c>
      <c r="J476" s="450"/>
      <c r="K476" s="475">
        <v>1</v>
      </c>
      <c r="L476" s="408"/>
      <c r="M476" s="409"/>
    </row>
    <row r="477" spans="1:13" ht="78.75">
      <c r="A477" s="274">
        <f t="shared" ref="A477" si="30">+A476+1</f>
        <v>382</v>
      </c>
      <c r="B477" s="172"/>
      <c r="C477" s="170" t="s">
        <v>631</v>
      </c>
      <c r="D477" s="275" t="s">
        <v>1300</v>
      </c>
      <c r="E477" s="154" t="s">
        <v>2666</v>
      </c>
      <c r="F477" s="177" t="s">
        <v>327</v>
      </c>
      <c r="G477" s="177"/>
      <c r="H477" s="177" t="s">
        <v>330</v>
      </c>
      <c r="I477" s="407">
        <f t="shared" si="26"/>
        <v>1</v>
      </c>
      <c r="J477" s="426"/>
      <c r="K477" s="475">
        <v>1</v>
      </c>
      <c r="L477" s="408"/>
      <c r="M477" s="409"/>
    </row>
    <row r="478" spans="1:13">
      <c r="A478" s="274"/>
      <c r="B478" s="172"/>
      <c r="C478" s="179" t="s">
        <v>456</v>
      </c>
      <c r="D478" s="400"/>
      <c r="E478" s="400"/>
      <c r="F478" s="400"/>
      <c r="G478" s="400"/>
      <c r="H478" s="425"/>
      <c r="I478" s="407">
        <f t="shared" si="26"/>
        <v>0</v>
      </c>
      <c r="J478" s="426">
        <v>0</v>
      </c>
      <c r="K478" s="475"/>
      <c r="L478" s="408"/>
      <c r="M478" s="409"/>
    </row>
    <row r="479" spans="1:13" s="413" customFormat="1" ht="220.5">
      <c r="A479" s="274">
        <f>+A473+1</f>
        <v>379</v>
      </c>
      <c r="B479" s="172"/>
      <c r="C479" s="170" t="s">
        <v>457</v>
      </c>
      <c r="D479" s="414" t="s">
        <v>1204</v>
      </c>
      <c r="E479" s="154" t="s">
        <v>2667</v>
      </c>
      <c r="F479" s="276"/>
      <c r="G479" s="276"/>
      <c r="H479" s="425" t="s">
        <v>329</v>
      </c>
      <c r="I479" s="407">
        <f t="shared" si="26"/>
        <v>33</v>
      </c>
      <c r="J479" s="426">
        <v>33</v>
      </c>
      <c r="K479" s="475"/>
      <c r="L479" s="408"/>
      <c r="M479" s="409"/>
    </row>
    <row r="480" spans="1:13" s="413" customFormat="1" ht="409.5">
      <c r="A480" s="274">
        <f>+A479+1</f>
        <v>380</v>
      </c>
      <c r="B480" s="172"/>
      <c r="C480" s="170" t="s">
        <v>1203</v>
      </c>
      <c r="D480" s="414" t="s">
        <v>1205</v>
      </c>
      <c r="E480" s="154" t="s">
        <v>2668</v>
      </c>
      <c r="F480" s="276"/>
      <c r="G480" s="276"/>
      <c r="H480" s="425" t="s">
        <v>329</v>
      </c>
      <c r="I480" s="407">
        <f t="shared" si="26"/>
        <v>27</v>
      </c>
      <c r="J480" s="426">
        <v>27</v>
      </c>
      <c r="K480" s="475"/>
      <c r="L480" s="408"/>
      <c r="M480" s="409"/>
    </row>
    <row r="481" spans="1:13">
      <c r="A481" s="274"/>
      <c r="B481" s="172"/>
      <c r="C481" s="179" t="s">
        <v>407</v>
      </c>
      <c r="D481" s="400"/>
      <c r="E481" s="152"/>
      <c r="F481" s="400"/>
      <c r="G481" s="400"/>
      <c r="H481" s="425"/>
      <c r="I481" s="407">
        <f t="shared" si="26"/>
        <v>0</v>
      </c>
      <c r="J481" s="426">
        <v>0</v>
      </c>
      <c r="K481" s="475"/>
      <c r="L481" s="408"/>
      <c r="M481" s="409"/>
    </row>
    <row r="482" spans="1:13" ht="31.5">
      <c r="A482" s="274">
        <f>+A480+1</f>
        <v>381</v>
      </c>
      <c r="B482" s="172"/>
      <c r="C482" s="170" t="s">
        <v>458</v>
      </c>
      <c r="D482" s="414" t="s">
        <v>1206</v>
      </c>
      <c r="E482" s="451" t="s">
        <v>1206</v>
      </c>
      <c r="F482" s="177" t="s">
        <v>327</v>
      </c>
      <c r="G482" s="400"/>
      <c r="H482" s="425" t="s">
        <v>329</v>
      </c>
      <c r="I482" s="407">
        <f t="shared" si="26"/>
        <v>10</v>
      </c>
      <c r="J482" s="426">
        <v>9</v>
      </c>
      <c r="K482" s="475">
        <v>1</v>
      </c>
      <c r="L482" s="408"/>
      <c r="M482" s="409"/>
    </row>
    <row r="483" spans="1:13" s="454" customFormat="1">
      <c r="A483" s="213"/>
      <c r="B483" s="216"/>
      <c r="C483" s="175" t="s">
        <v>1207</v>
      </c>
      <c r="D483" s="216"/>
      <c r="E483" s="216"/>
      <c r="F483" s="213"/>
      <c r="G483" s="213"/>
      <c r="H483" s="213"/>
      <c r="I483" s="407">
        <f t="shared" si="26"/>
        <v>0</v>
      </c>
      <c r="J483" s="452"/>
      <c r="K483" s="477"/>
      <c r="L483" s="438"/>
      <c r="M483" s="453"/>
    </row>
    <row r="484" spans="1:13" s="455" customFormat="1" ht="63">
      <c r="A484" s="177">
        <f>+A482+1</f>
        <v>382</v>
      </c>
      <c r="B484" s="172"/>
      <c r="C484" s="170" t="s">
        <v>1208</v>
      </c>
      <c r="D484" s="414" t="s">
        <v>1211</v>
      </c>
      <c r="E484" s="154" t="s">
        <v>1211</v>
      </c>
      <c r="F484" s="177"/>
      <c r="G484" s="177"/>
      <c r="H484" s="425" t="s">
        <v>329</v>
      </c>
      <c r="I484" s="407">
        <f t="shared" si="26"/>
        <v>3</v>
      </c>
      <c r="J484" s="426">
        <v>3</v>
      </c>
      <c r="K484" s="476"/>
      <c r="L484" s="439"/>
      <c r="M484" s="440"/>
    </row>
    <row r="485" spans="1:13" s="455" customFormat="1" ht="126">
      <c r="A485" s="177">
        <f>+A484+1</f>
        <v>383</v>
      </c>
      <c r="B485" s="172"/>
      <c r="C485" s="170" t="s">
        <v>1209</v>
      </c>
      <c r="D485" s="414" t="s">
        <v>1212</v>
      </c>
      <c r="E485" s="451" t="s">
        <v>2669</v>
      </c>
      <c r="F485" s="177"/>
      <c r="G485" s="177"/>
      <c r="H485" s="425" t="s">
        <v>329</v>
      </c>
      <c r="I485" s="407">
        <f t="shared" si="26"/>
        <v>1</v>
      </c>
      <c r="J485" s="426">
        <v>1</v>
      </c>
      <c r="K485" s="476"/>
      <c r="L485" s="439"/>
      <c r="M485" s="440"/>
    </row>
    <row r="486" spans="1:13" s="455" customFormat="1" ht="63">
      <c r="A486" s="177">
        <f>+A485+1</f>
        <v>384</v>
      </c>
      <c r="B486" s="172"/>
      <c r="C486" s="170" t="s">
        <v>1210</v>
      </c>
      <c r="D486" s="414" t="s">
        <v>1213</v>
      </c>
      <c r="E486" s="451" t="s">
        <v>2670</v>
      </c>
      <c r="F486" s="177"/>
      <c r="G486" s="177"/>
      <c r="H486" s="425" t="s">
        <v>329</v>
      </c>
      <c r="I486" s="407">
        <f t="shared" si="26"/>
        <v>1</v>
      </c>
      <c r="J486" s="426">
        <v>1</v>
      </c>
      <c r="K486" s="476"/>
      <c r="L486" s="439"/>
      <c r="M486" s="440"/>
    </row>
    <row r="487" spans="1:13">
      <c r="A487" s="274"/>
      <c r="B487" s="172"/>
      <c r="C487" s="179" t="s">
        <v>459</v>
      </c>
      <c r="D487" s="400"/>
      <c r="E487" s="400"/>
      <c r="F487" s="400"/>
      <c r="G487" s="400"/>
      <c r="H487" s="425"/>
      <c r="I487" s="407">
        <f t="shared" si="26"/>
        <v>0</v>
      </c>
      <c r="J487" s="426">
        <v>0</v>
      </c>
      <c r="K487" s="475"/>
      <c r="L487" s="408"/>
      <c r="M487" s="409"/>
    </row>
    <row r="488" spans="1:13" s="413" customFormat="1" ht="126">
      <c r="A488" s="274">
        <f>+A486+1</f>
        <v>385</v>
      </c>
      <c r="B488" s="172"/>
      <c r="C488" s="170" t="s">
        <v>460</v>
      </c>
      <c r="D488" s="429" t="s">
        <v>1304</v>
      </c>
      <c r="E488" s="418" t="s">
        <v>1304</v>
      </c>
      <c r="F488" s="177" t="s">
        <v>327</v>
      </c>
      <c r="G488" s="177" t="s">
        <v>327</v>
      </c>
      <c r="H488" s="425" t="s">
        <v>330</v>
      </c>
      <c r="I488" s="407">
        <f t="shared" si="26"/>
        <v>16</v>
      </c>
      <c r="J488" s="426">
        <v>14</v>
      </c>
      <c r="K488" s="475">
        <v>2</v>
      </c>
      <c r="L488" s="408"/>
      <c r="M488" s="409"/>
    </row>
    <row r="489" spans="1:13" ht="31.5">
      <c r="A489" s="274">
        <f>+A488+1</f>
        <v>386</v>
      </c>
      <c r="B489" s="172"/>
      <c r="C489" s="170" t="s">
        <v>461</v>
      </c>
      <c r="D489" s="414" t="s">
        <v>1088</v>
      </c>
      <c r="E489" s="154" t="s">
        <v>1088</v>
      </c>
      <c r="F489" s="400"/>
      <c r="G489" s="400"/>
      <c r="H489" s="425" t="s">
        <v>330</v>
      </c>
      <c r="I489" s="407">
        <f t="shared" si="26"/>
        <v>5</v>
      </c>
      <c r="J489" s="426">
        <v>5</v>
      </c>
      <c r="K489" s="475"/>
      <c r="L489" s="408"/>
      <c r="M489" s="409"/>
    </row>
    <row r="490" spans="1:13" ht="141.75">
      <c r="A490" s="274">
        <f t="shared" ref="A490:A507" si="31">+A489+1</f>
        <v>387</v>
      </c>
      <c r="B490" s="172"/>
      <c r="C490" s="170" t="s">
        <v>462</v>
      </c>
      <c r="D490" s="429" t="s">
        <v>1305</v>
      </c>
      <c r="E490" s="418" t="s">
        <v>1305</v>
      </c>
      <c r="F490" s="400"/>
      <c r="G490" s="400"/>
      <c r="H490" s="425" t="s">
        <v>330</v>
      </c>
      <c r="I490" s="407">
        <f t="shared" si="26"/>
        <v>11</v>
      </c>
      <c r="J490" s="426">
        <v>11</v>
      </c>
      <c r="K490" s="475"/>
      <c r="L490" s="408"/>
      <c r="M490" s="409"/>
    </row>
    <row r="491" spans="1:13" s="413" customFormat="1" ht="141.75">
      <c r="A491" s="274">
        <f t="shared" si="31"/>
        <v>388</v>
      </c>
      <c r="B491" s="172"/>
      <c r="C491" s="170" t="s">
        <v>463</v>
      </c>
      <c r="D491" s="429" t="s">
        <v>1303</v>
      </c>
      <c r="E491" s="418" t="s">
        <v>1303</v>
      </c>
      <c r="F491" s="276"/>
      <c r="G491" s="276"/>
      <c r="H491" s="425" t="s">
        <v>330</v>
      </c>
      <c r="I491" s="407">
        <f t="shared" si="26"/>
        <v>10</v>
      </c>
      <c r="J491" s="426">
        <v>10</v>
      </c>
      <c r="K491" s="475"/>
      <c r="L491" s="408"/>
      <c r="M491" s="409"/>
    </row>
    <row r="492" spans="1:13" s="413" customFormat="1" ht="78.75">
      <c r="A492" s="274">
        <f t="shared" si="31"/>
        <v>389</v>
      </c>
      <c r="B492" s="172"/>
      <c r="C492" s="170" t="s">
        <v>464</v>
      </c>
      <c r="D492" s="429" t="s">
        <v>1301</v>
      </c>
      <c r="E492" s="418" t="s">
        <v>1301</v>
      </c>
      <c r="F492" s="276"/>
      <c r="G492" s="276"/>
      <c r="H492" s="425" t="s">
        <v>330</v>
      </c>
      <c r="I492" s="407">
        <f t="shared" si="26"/>
        <v>12</v>
      </c>
      <c r="J492" s="426">
        <v>12</v>
      </c>
      <c r="K492" s="475"/>
      <c r="L492" s="408"/>
      <c r="M492" s="409"/>
    </row>
    <row r="493" spans="1:13" s="413" customFormat="1" ht="126">
      <c r="A493" s="274">
        <f t="shared" si="31"/>
        <v>390</v>
      </c>
      <c r="B493" s="172"/>
      <c r="C493" s="170" t="s">
        <v>465</v>
      </c>
      <c r="D493" s="429" t="s">
        <v>1302</v>
      </c>
      <c r="E493" s="418" t="s">
        <v>1302</v>
      </c>
      <c r="F493" s="177" t="s">
        <v>327</v>
      </c>
      <c r="G493" s="177" t="s">
        <v>327</v>
      </c>
      <c r="H493" s="425" t="s">
        <v>330</v>
      </c>
      <c r="I493" s="407">
        <f t="shared" si="26"/>
        <v>19</v>
      </c>
      <c r="J493" s="426">
        <v>17</v>
      </c>
      <c r="K493" s="475">
        <v>2</v>
      </c>
      <c r="L493" s="408"/>
      <c r="M493" s="409"/>
    </row>
    <row r="494" spans="1:13" s="413" customFormat="1" ht="63">
      <c r="A494" s="274">
        <f t="shared" si="31"/>
        <v>391</v>
      </c>
      <c r="B494" s="172"/>
      <c r="C494" s="170" t="s">
        <v>1214</v>
      </c>
      <c r="D494" s="414" t="s">
        <v>1215</v>
      </c>
      <c r="E494" s="418" t="s">
        <v>1215</v>
      </c>
      <c r="F494" s="177"/>
      <c r="G494" s="177"/>
      <c r="H494" s="425" t="s">
        <v>330</v>
      </c>
      <c r="I494" s="407">
        <f t="shared" si="26"/>
        <v>4</v>
      </c>
      <c r="J494" s="426">
        <v>4</v>
      </c>
      <c r="K494" s="475"/>
      <c r="L494" s="408"/>
      <c r="M494" s="409"/>
    </row>
    <row r="495" spans="1:13">
      <c r="A495" s="274">
        <f t="shared" si="31"/>
        <v>392</v>
      </c>
      <c r="B495" s="172"/>
      <c r="C495" s="170" t="s">
        <v>466</v>
      </c>
      <c r="D495" s="414" t="s">
        <v>1216</v>
      </c>
      <c r="E495" s="154" t="s">
        <v>1216</v>
      </c>
      <c r="F495" s="400"/>
      <c r="G495" s="400"/>
      <c r="H495" s="425" t="s">
        <v>328</v>
      </c>
      <c r="I495" s="407">
        <f t="shared" si="26"/>
        <v>25</v>
      </c>
      <c r="J495" s="426">
        <v>25</v>
      </c>
      <c r="K495" s="475"/>
      <c r="L495" s="408"/>
      <c r="M495" s="409"/>
    </row>
    <row r="496" spans="1:13" ht="47.25">
      <c r="A496" s="274">
        <f t="shared" si="31"/>
        <v>393</v>
      </c>
      <c r="B496" s="172"/>
      <c r="C496" s="170" t="s">
        <v>131</v>
      </c>
      <c r="D496" s="414" t="s">
        <v>1217</v>
      </c>
      <c r="E496" s="154" t="s">
        <v>1217</v>
      </c>
      <c r="F496" s="177" t="s">
        <v>327</v>
      </c>
      <c r="G496" s="177" t="s">
        <v>327</v>
      </c>
      <c r="H496" s="425" t="s">
        <v>330</v>
      </c>
      <c r="I496" s="407">
        <f t="shared" si="26"/>
        <v>42</v>
      </c>
      <c r="J496" s="426">
        <v>36</v>
      </c>
      <c r="K496" s="475">
        <v>6</v>
      </c>
      <c r="L496" s="408"/>
      <c r="M496" s="409"/>
    </row>
    <row r="497" spans="1:13" ht="47.25">
      <c r="A497" s="274">
        <f t="shared" si="31"/>
        <v>394</v>
      </c>
      <c r="B497" s="172"/>
      <c r="C497" s="170" t="s">
        <v>467</v>
      </c>
      <c r="D497" s="414" t="s">
        <v>1004</v>
      </c>
      <c r="E497" s="154" t="s">
        <v>1004</v>
      </c>
      <c r="F497" s="400"/>
      <c r="G497" s="400"/>
      <c r="H497" s="425" t="s">
        <v>328</v>
      </c>
      <c r="I497" s="407">
        <f t="shared" si="26"/>
        <v>18</v>
      </c>
      <c r="J497" s="426">
        <v>18</v>
      </c>
      <c r="K497" s="475"/>
      <c r="L497" s="408"/>
      <c r="M497" s="409"/>
    </row>
    <row r="498" spans="1:13" ht="63">
      <c r="A498" s="274">
        <f t="shared" si="31"/>
        <v>395</v>
      </c>
      <c r="B498" s="172"/>
      <c r="C498" s="170" t="s">
        <v>468</v>
      </c>
      <c r="D498" s="414" t="s">
        <v>1218</v>
      </c>
      <c r="E498" s="154" t="s">
        <v>1218</v>
      </c>
      <c r="F498" s="400"/>
      <c r="G498" s="400"/>
      <c r="H498" s="425" t="s">
        <v>328</v>
      </c>
      <c r="I498" s="407">
        <f t="shared" si="26"/>
        <v>19</v>
      </c>
      <c r="J498" s="426">
        <v>19</v>
      </c>
      <c r="K498" s="475"/>
      <c r="L498" s="408"/>
      <c r="M498" s="409"/>
    </row>
    <row r="499" spans="1:13" s="413" customFormat="1" ht="110.25">
      <c r="A499" s="274">
        <f t="shared" si="31"/>
        <v>396</v>
      </c>
      <c r="B499" s="172"/>
      <c r="C499" s="170" t="s">
        <v>469</v>
      </c>
      <c r="D499" s="414" t="s">
        <v>1219</v>
      </c>
      <c r="E499" s="154" t="s">
        <v>1219</v>
      </c>
      <c r="F499" s="276"/>
      <c r="G499" s="276"/>
      <c r="H499" s="425" t="s">
        <v>329</v>
      </c>
      <c r="I499" s="407">
        <f t="shared" si="26"/>
        <v>7</v>
      </c>
      <c r="J499" s="426">
        <v>7</v>
      </c>
      <c r="K499" s="475"/>
      <c r="L499" s="408"/>
      <c r="M499" s="409"/>
    </row>
    <row r="500" spans="1:13" ht="31.5">
      <c r="A500" s="274">
        <f t="shared" si="31"/>
        <v>397</v>
      </c>
      <c r="B500" s="172"/>
      <c r="C500" s="170" t="s">
        <v>470</v>
      </c>
      <c r="D500" s="414" t="s">
        <v>1220</v>
      </c>
      <c r="E500" s="154" t="s">
        <v>1220</v>
      </c>
      <c r="F500" s="400"/>
      <c r="G500" s="400"/>
      <c r="H500" s="425" t="s">
        <v>330</v>
      </c>
      <c r="I500" s="407">
        <f t="shared" si="26"/>
        <v>35</v>
      </c>
      <c r="J500" s="426">
        <v>35</v>
      </c>
      <c r="K500" s="475"/>
      <c r="L500" s="408"/>
      <c r="M500" s="409"/>
    </row>
    <row r="501" spans="1:13" ht="31.5">
      <c r="A501" s="274">
        <f t="shared" si="31"/>
        <v>398</v>
      </c>
      <c r="B501" s="172"/>
      <c r="C501" s="170" t="s">
        <v>129</v>
      </c>
      <c r="D501" s="414" t="s">
        <v>1009</v>
      </c>
      <c r="E501" s="154" t="s">
        <v>1009</v>
      </c>
      <c r="F501" s="400"/>
      <c r="G501" s="400"/>
      <c r="H501" s="425" t="s">
        <v>330</v>
      </c>
      <c r="I501" s="407">
        <f t="shared" si="26"/>
        <v>110</v>
      </c>
      <c r="J501" s="426">
        <v>110</v>
      </c>
      <c r="K501" s="475"/>
      <c r="L501" s="408"/>
      <c r="M501" s="409"/>
    </row>
    <row r="502" spans="1:13" ht="47.25">
      <c r="A502" s="274">
        <f t="shared" si="31"/>
        <v>399</v>
      </c>
      <c r="B502" s="172"/>
      <c r="C502" s="170" t="s">
        <v>471</v>
      </c>
      <c r="D502" s="414" t="s">
        <v>1019</v>
      </c>
      <c r="E502" s="154" t="s">
        <v>1019</v>
      </c>
      <c r="F502" s="400"/>
      <c r="G502" s="400"/>
      <c r="H502" s="425" t="s">
        <v>330</v>
      </c>
      <c r="I502" s="407">
        <f t="shared" si="26"/>
        <v>7</v>
      </c>
      <c r="J502" s="426">
        <v>7</v>
      </c>
      <c r="K502" s="475"/>
      <c r="L502" s="408"/>
      <c r="M502" s="409"/>
    </row>
    <row r="503" spans="1:13" s="413" customFormat="1" ht="31.5">
      <c r="A503" s="274">
        <f t="shared" si="31"/>
        <v>400</v>
      </c>
      <c r="B503" s="172"/>
      <c r="C503" s="170" t="s">
        <v>137</v>
      </c>
      <c r="D503" s="414" t="s">
        <v>1020</v>
      </c>
      <c r="E503" s="154" t="s">
        <v>1020</v>
      </c>
      <c r="F503" s="276"/>
      <c r="G503" s="276"/>
      <c r="H503" s="425" t="s">
        <v>330</v>
      </c>
      <c r="I503" s="407">
        <f t="shared" si="26"/>
        <v>13</v>
      </c>
      <c r="J503" s="426">
        <v>13</v>
      </c>
      <c r="K503" s="475"/>
      <c r="L503" s="408"/>
      <c r="M503" s="409"/>
    </row>
    <row r="504" spans="1:13">
      <c r="A504" s="274">
        <f t="shared" si="31"/>
        <v>401</v>
      </c>
      <c r="B504" s="172"/>
      <c r="C504" s="170" t="s">
        <v>136</v>
      </c>
      <c r="D504" s="414" t="s">
        <v>1021</v>
      </c>
      <c r="E504" s="154" t="s">
        <v>1021</v>
      </c>
      <c r="F504" s="400"/>
      <c r="G504" s="400"/>
      <c r="H504" s="425" t="s">
        <v>330</v>
      </c>
      <c r="I504" s="407">
        <f t="shared" si="26"/>
        <v>25</v>
      </c>
      <c r="J504" s="426">
        <v>25</v>
      </c>
      <c r="K504" s="475"/>
      <c r="L504" s="408"/>
      <c r="M504" s="409"/>
    </row>
    <row r="505" spans="1:13" ht="47.25">
      <c r="A505" s="274">
        <f t="shared" si="31"/>
        <v>402</v>
      </c>
      <c r="B505" s="172"/>
      <c r="C505" s="170" t="s">
        <v>472</v>
      </c>
      <c r="D505" s="414" t="s">
        <v>1022</v>
      </c>
      <c r="E505" s="154" t="s">
        <v>1022</v>
      </c>
      <c r="F505" s="400"/>
      <c r="G505" s="400"/>
      <c r="H505" s="425" t="s">
        <v>330</v>
      </c>
      <c r="I505" s="407">
        <f t="shared" si="26"/>
        <v>7</v>
      </c>
      <c r="J505" s="426">
        <v>7</v>
      </c>
      <c r="K505" s="475"/>
      <c r="L505" s="408"/>
      <c r="M505" s="409"/>
    </row>
    <row r="506" spans="1:13">
      <c r="A506" s="274">
        <f t="shared" si="31"/>
        <v>403</v>
      </c>
      <c r="B506" s="172"/>
      <c r="C506" s="170" t="s">
        <v>473</v>
      </c>
      <c r="D506" s="414" t="s">
        <v>1221</v>
      </c>
      <c r="E506" s="154" t="s">
        <v>1221</v>
      </c>
      <c r="F506" s="400"/>
      <c r="G506" s="400"/>
      <c r="H506" s="425" t="s">
        <v>330</v>
      </c>
      <c r="I506" s="407">
        <f t="shared" si="26"/>
        <v>27</v>
      </c>
      <c r="J506" s="426">
        <v>27</v>
      </c>
      <c r="K506" s="475"/>
      <c r="L506" s="408"/>
      <c r="M506" s="409"/>
    </row>
    <row r="507" spans="1:13" s="413" customFormat="1">
      <c r="A507" s="274">
        <f t="shared" si="31"/>
        <v>404</v>
      </c>
      <c r="B507" s="172"/>
      <c r="C507" s="170" t="s">
        <v>474</v>
      </c>
      <c r="D507" s="414" t="s">
        <v>1031</v>
      </c>
      <c r="E507" s="154" t="s">
        <v>1031</v>
      </c>
      <c r="F507" s="276"/>
      <c r="G507" s="276"/>
      <c r="H507" s="425" t="s">
        <v>330</v>
      </c>
      <c r="I507" s="407">
        <f t="shared" si="26"/>
        <v>22</v>
      </c>
      <c r="J507" s="426">
        <v>22</v>
      </c>
      <c r="K507" s="475"/>
      <c r="L507" s="408"/>
      <c r="M507" s="409"/>
    </row>
    <row r="508" spans="1:13">
      <c r="A508" s="274"/>
      <c r="B508" s="172"/>
      <c r="C508" s="179" t="s">
        <v>74</v>
      </c>
      <c r="D508" s="400"/>
      <c r="E508" s="400"/>
      <c r="F508" s="400"/>
      <c r="G508" s="400"/>
      <c r="H508" s="425"/>
      <c r="I508" s="407">
        <f t="shared" si="26"/>
        <v>0</v>
      </c>
      <c r="J508" s="426">
        <v>0</v>
      </c>
      <c r="K508" s="475"/>
      <c r="L508" s="408"/>
      <c r="M508" s="409"/>
    </row>
    <row r="509" spans="1:13" ht="47.25">
      <c r="A509" s="274">
        <f>+A507+1</f>
        <v>405</v>
      </c>
      <c r="B509" s="172"/>
      <c r="C509" s="170" t="s">
        <v>475</v>
      </c>
      <c r="D509" s="414" t="s">
        <v>1222</v>
      </c>
      <c r="E509" s="154" t="s">
        <v>1222</v>
      </c>
      <c r="F509" s="177" t="s">
        <v>327</v>
      </c>
      <c r="G509" s="177" t="s">
        <v>327</v>
      </c>
      <c r="H509" s="425" t="s">
        <v>329</v>
      </c>
      <c r="I509" s="407">
        <f t="shared" si="26"/>
        <v>38</v>
      </c>
      <c r="J509" s="426">
        <v>33</v>
      </c>
      <c r="K509" s="475">
        <v>5</v>
      </c>
      <c r="L509" s="408"/>
      <c r="M509" s="409"/>
    </row>
    <row r="510" spans="1:13" ht="78.75">
      <c r="A510" s="274">
        <f>+A509+1</f>
        <v>406</v>
      </c>
      <c r="B510" s="172"/>
      <c r="C510" s="170" t="s">
        <v>476</v>
      </c>
      <c r="D510" s="414" t="s">
        <v>1223</v>
      </c>
      <c r="E510" s="154" t="s">
        <v>1223</v>
      </c>
      <c r="F510" s="177" t="s">
        <v>327</v>
      </c>
      <c r="G510" s="177" t="s">
        <v>327</v>
      </c>
      <c r="H510" s="425" t="s">
        <v>329</v>
      </c>
      <c r="I510" s="407">
        <f t="shared" si="26"/>
        <v>34</v>
      </c>
      <c r="J510" s="426">
        <v>29</v>
      </c>
      <c r="K510" s="475">
        <v>5</v>
      </c>
      <c r="L510" s="408"/>
      <c r="M510" s="409"/>
    </row>
    <row r="511" spans="1:13">
      <c r="A511" s="274"/>
      <c r="B511" s="172"/>
      <c r="C511" s="179" t="s">
        <v>1224</v>
      </c>
      <c r="D511" s="414"/>
      <c r="E511" s="406"/>
      <c r="F511" s="177"/>
      <c r="G511" s="177"/>
      <c r="H511" s="425"/>
      <c r="I511" s="407">
        <f t="shared" si="26"/>
        <v>0</v>
      </c>
      <c r="J511" s="426"/>
      <c r="K511" s="475"/>
      <c r="L511" s="408"/>
      <c r="M511" s="409"/>
    </row>
    <row r="512" spans="1:13" ht="141.75">
      <c r="A512" s="274">
        <f>+A510+1</f>
        <v>407</v>
      </c>
      <c r="B512" s="172"/>
      <c r="C512" s="170" t="s">
        <v>1225</v>
      </c>
      <c r="D512" s="414" t="s">
        <v>1226</v>
      </c>
      <c r="E512" s="406" t="s">
        <v>2671</v>
      </c>
      <c r="F512" s="177"/>
      <c r="G512" s="177"/>
      <c r="H512" s="425" t="s">
        <v>329</v>
      </c>
      <c r="I512" s="407">
        <f t="shared" si="26"/>
        <v>2</v>
      </c>
      <c r="J512" s="426">
        <v>2</v>
      </c>
      <c r="K512" s="475"/>
      <c r="L512" s="408"/>
      <c r="M512" s="409"/>
    </row>
    <row r="513" spans="1:13" s="403" customFormat="1">
      <c r="A513" s="412"/>
      <c r="B513" s="399"/>
      <c r="C513" s="132" t="s">
        <v>249</v>
      </c>
      <c r="D513" s="399"/>
      <c r="E513" s="399"/>
      <c r="F513" s="399"/>
      <c r="G513" s="399"/>
      <c r="H513" s="400"/>
      <c r="I513" s="407">
        <f t="shared" si="26"/>
        <v>0</v>
      </c>
      <c r="J513" s="402"/>
      <c r="K513" s="475"/>
      <c r="L513" s="408"/>
      <c r="M513" s="409"/>
    </row>
    <row r="514" spans="1:13" s="413" customFormat="1">
      <c r="A514" s="274"/>
      <c r="B514" s="276" t="s">
        <v>443</v>
      </c>
      <c r="C514" s="407" t="s">
        <v>250</v>
      </c>
      <c r="D514" s="276"/>
      <c r="E514" s="276"/>
      <c r="F514" s="276"/>
      <c r="G514" s="276"/>
      <c r="H514" s="276"/>
      <c r="I514" s="407">
        <f t="shared" si="26"/>
        <v>0</v>
      </c>
      <c r="J514" s="278"/>
      <c r="K514" s="475"/>
      <c r="L514" s="408"/>
      <c r="M514" s="409"/>
    </row>
    <row r="515" spans="1:13" ht="409.5">
      <c r="A515" s="274">
        <f>+A512+1</f>
        <v>408</v>
      </c>
      <c r="B515" s="400"/>
      <c r="C515" s="278" t="s">
        <v>251</v>
      </c>
      <c r="D515" s="414" t="s">
        <v>1227</v>
      </c>
      <c r="E515" s="154" t="s">
        <v>2672</v>
      </c>
      <c r="F515" s="400" t="s">
        <v>327</v>
      </c>
      <c r="G515" s="400"/>
      <c r="H515" s="400" t="s">
        <v>329</v>
      </c>
      <c r="I515" s="407">
        <f t="shared" si="26"/>
        <v>17</v>
      </c>
      <c r="J515" s="278">
        <v>16</v>
      </c>
      <c r="K515" s="475"/>
      <c r="L515" s="408"/>
      <c r="M515" s="409">
        <v>1</v>
      </c>
    </row>
    <row r="516" spans="1:13" ht="409.5">
      <c r="A516" s="404">
        <f>+A515+1</f>
        <v>409</v>
      </c>
      <c r="B516" s="400"/>
      <c r="C516" s="278" t="s">
        <v>1465</v>
      </c>
      <c r="D516" s="429" t="s">
        <v>1228</v>
      </c>
      <c r="E516" s="418" t="s">
        <v>2806</v>
      </c>
      <c r="F516" s="400" t="s">
        <v>327</v>
      </c>
      <c r="G516" s="400" t="s">
        <v>327</v>
      </c>
      <c r="H516" s="400" t="s">
        <v>329</v>
      </c>
      <c r="I516" s="278">
        <f t="shared" si="26"/>
        <v>575</v>
      </c>
      <c r="J516" s="278">
        <v>550</v>
      </c>
      <c r="K516" s="475"/>
      <c r="L516" s="408"/>
      <c r="M516" s="409">
        <v>25</v>
      </c>
    </row>
    <row r="517" spans="1:13" ht="220.5">
      <c r="A517" s="404">
        <f>+A516+1</f>
        <v>410</v>
      </c>
      <c r="B517" s="400"/>
      <c r="C517" s="278" t="s">
        <v>2791</v>
      </c>
      <c r="D517" s="429" t="s">
        <v>1228</v>
      </c>
      <c r="E517" s="418" t="s">
        <v>2807</v>
      </c>
      <c r="F517" s="400" t="s">
        <v>327</v>
      </c>
      <c r="G517" s="400" t="s">
        <v>327</v>
      </c>
      <c r="H517" s="400" t="s">
        <v>329</v>
      </c>
      <c r="I517" s="407">
        <f t="shared" si="26"/>
        <v>45</v>
      </c>
      <c r="J517" s="278">
        <v>45</v>
      </c>
      <c r="K517" s="475"/>
      <c r="L517" s="408"/>
      <c r="M517" s="409"/>
    </row>
    <row r="518" spans="1:13" ht="346.5">
      <c r="A518" s="274">
        <f>+A517+1</f>
        <v>411</v>
      </c>
      <c r="B518" s="400"/>
      <c r="C518" s="170" t="s">
        <v>1230</v>
      </c>
      <c r="D518" s="414" t="s">
        <v>1231</v>
      </c>
      <c r="E518" s="154" t="s">
        <v>2673</v>
      </c>
      <c r="F518" s="400"/>
      <c r="G518" s="400"/>
      <c r="H518" s="400" t="s">
        <v>329</v>
      </c>
      <c r="I518" s="407">
        <f t="shared" si="26"/>
        <v>9</v>
      </c>
      <c r="J518" s="278">
        <v>8</v>
      </c>
      <c r="K518" s="475"/>
      <c r="L518" s="408"/>
      <c r="M518" s="409">
        <v>1</v>
      </c>
    </row>
    <row r="519" spans="1:13" ht="346.5">
      <c r="A519" s="274">
        <f>+A518+1</f>
        <v>412</v>
      </c>
      <c r="B519" s="400"/>
      <c r="C519" s="278" t="s">
        <v>252</v>
      </c>
      <c r="D519" s="414" t="s">
        <v>1229</v>
      </c>
      <c r="E519" s="456" t="s">
        <v>2674</v>
      </c>
      <c r="F519" s="400" t="s">
        <v>327</v>
      </c>
      <c r="G519" s="400" t="s">
        <v>327</v>
      </c>
      <c r="H519" s="400" t="s">
        <v>329</v>
      </c>
      <c r="I519" s="407">
        <f t="shared" ref="I519:I582" si="32">SUM(J519:M519)</f>
        <v>5</v>
      </c>
      <c r="J519" s="278">
        <v>5</v>
      </c>
      <c r="K519" s="475"/>
      <c r="L519" s="408"/>
      <c r="M519" s="409"/>
    </row>
    <row r="520" spans="1:13" ht="283.5">
      <c r="A520" s="274">
        <f t="shared" ref="A520:A521" si="33">+A519+1</f>
        <v>413</v>
      </c>
      <c r="B520" s="400"/>
      <c r="C520" s="170" t="s">
        <v>253</v>
      </c>
      <c r="D520" s="414" t="s">
        <v>1232</v>
      </c>
      <c r="E520" s="418" t="s">
        <v>3573</v>
      </c>
      <c r="F520" s="400"/>
      <c r="G520" s="400"/>
      <c r="H520" s="400" t="s">
        <v>329</v>
      </c>
      <c r="I520" s="407">
        <f t="shared" si="32"/>
        <v>122</v>
      </c>
      <c r="J520" s="278">
        <v>122</v>
      </c>
      <c r="K520" s="475"/>
      <c r="L520" s="408"/>
      <c r="M520" s="409"/>
    </row>
    <row r="521" spans="1:13" ht="126">
      <c r="A521" s="274">
        <f t="shared" si="33"/>
        <v>414</v>
      </c>
      <c r="B521" s="400"/>
      <c r="C521" s="278" t="s">
        <v>254</v>
      </c>
      <c r="D521" s="414" t="s">
        <v>1233</v>
      </c>
      <c r="E521" s="418" t="s">
        <v>2675</v>
      </c>
      <c r="F521" s="400" t="s">
        <v>327</v>
      </c>
      <c r="G521" s="400"/>
      <c r="H521" s="400" t="s">
        <v>328</v>
      </c>
      <c r="I521" s="407">
        <f t="shared" si="32"/>
        <v>9</v>
      </c>
      <c r="J521" s="278">
        <v>8</v>
      </c>
      <c r="K521" s="475"/>
      <c r="L521" s="408"/>
      <c r="M521" s="409">
        <v>1</v>
      </c>
    </row>
    <row r="522" spans="1:13" ht="110.25">
      <c r="A522" s="274">
        <f t="shared" ref="A522:A529" si="34">+A521+1</f>
        <v>415</v>
      </c>
      <c r="B522" s="400"/>
      <c r="C522" s="278" t="s">
        <v>255</v>
      </c>
      <c r="D522" s="414" t="s">
        <v>1234</v>
      </c>
      <c r="E522" s="418" t="s">
        <v>2676</v>
      </c>
      <c r="F522" s="400" t="s">
        <v>327</v>
      </c>
      <c r="G522" s="400" t="s">
        <v>327</v>
      </c>
      <c r="H522" s="400" t="s">
        <v>328</v>
      </c>
      <c r="I522" s="407">
        <f t="shared" si="32"/>
        <v>10</v>
      </c>
      <c r="J522" s="278">
        <v>9</v>
      </c>
      <c r="K522" s="475"/>
      <c r="L522" s="408"/>
      <c r="M522" s="409">
        <v>1</v>
      </c>
    </row>
    <row r="523" spans="1:13" ht="283.5">
      <c r="A523" s="404">
        <f t="shared" si="34"/>
        <v>416</v>
      </c>
      <c r="B523" s="400"/>
      <c r="C523" s="278" t="s">
        <v>2818</v>
      </c>
      <c r="D523" s="414" t="s">
        <v>1235</v>
      </c>
      <c r="E523" s="418" t="s">
        <v>2794</v>
      </c>
      <c r="F523" s="400" t="s">
        <v>327</v>
      </c>
      <c r="G523" s="400" t="s">
        <v>327</v>
      </c>
      <c r="H523" s="400" t="s">
        <v>328</v>
      </c>
      <c r="I523" s="407">
        <f t="shared" si="32"/>
        <v>5</v>
      </c>
      <c r="J523" s="278">
        <v>5</v>
      </c>
      <c r="K523" s="475"/>
      <c r="L523" s="408"/>
      <c r="M523" s="409"/>
    </row>
    <row r="524" spans="1:13" ht="204.75">
      <c r="A524" s="404">
        <f>+A523+1</f>
        <v>417</v>
      </c>
      <c r="B524" s="400"/>
      <c r="C524" s="278" t="s">
        <v>2792</v>
      </c>
      <c r="D524" s="414"/>
      <c r="E524" s="418" t="s">
        <v>2793</v>
      </c>
      <c r="F524" s="400" t="s">
        <v>327</v>
      </c>
      <c r="G524" s="400" t="s">
        <v>327</v>
      </c>
      <c r="H524" s="400" t="s">
        <v>328</v>
      </c>
      <c r="I524" s="407">
        <f t="shared" si="32"/>
        <v>4</v>
      </c>
      <c r="J524" s="278">
        <v>3</v>
      </c>
      <c r="K524" s="475"/>
      <c r="L524" s="408"/>
      <c r="M524" s="409">
        <v>1</v>
      </c>
    </row>
    <row r="525" spans="1:13" ht="63">
      <c r="A525" s="404">
        <f>+A524+1</f>
        <v>418</v>
      </c>
      <c r="B525" s="400"/>
      <c r="C525" s="170" t="s">
        <v>3036</v>
      </c>
      <c r="D525" s="414" t="s">
        <v>1237</v>
      </c>
      <c r="E525" s="418" t="s">
        <v>2677</v>
      </c>
      <c r="F525" s="400"/>
      <c r="G525" s="400"/>
      <c r="H525" s="172" t="s">
        <v>1306</v>
      </c>
      <c r="I525" s="407">
        <f t="shared" si="32"/>
        <v>3</v>
      </c>
      <c r="J525" s="278">
        <v>3</v>
      </c>
      <c r="K525" s="475"/>
      <c r="L525" s="408"/>
      <c r="M525" s="409"/>
    </row>
    <row r="526" spans="1:13" ht="78.75">
      <c r="A526" s="274">
        <f>+A525+1</f>
        <v>419</v>
      </c>
      <c r="B526" s="400"/>
      <c r="C526" s="170" t="s">
        <v>256</v>
      </c>
      <c r="D526" s="414" t="s">
        <v>1238</v>
      </c>
      <c r="E526" s="418" t="s">
        <v>2678</v>
      </c>
      <c r="F526" s="400"/>
      <c r="G526" s="400"/>
      <c r="H526" s="172" t="s">
        <v>330</v>
      </c>
      <c r="I526" s="407">
        <f t="shared" si="32"/>
        <v>6</v>
      </c>
      <c r="J526" s="278">
        <v>6</v>
      </c>
      <c r="K526" s="475"/>
      <c r="L526" s="408"/>
      <c r="M526" s="409"/>
    </row>
    <row r="527" spans="1:13" ht="47.25">
      <c r="A527" s="274">
        <f t="shared" si="34"/>
        <v>420</v>
      </c>
      <c r="B527" s="400"/>
      <c r="C527" s="170" t="s">
        <v>257</v>
      </c>
      <c r="D527" s="414" t="s">
        <v>1239</v>
      </c>
      <c r="E527" s="154" t="s">
        <v>2679</v>
      </c>
      <c r="F527" s="400"/>
      <c r="G527" s="400"/>
      <c r="H527" s="172" t="s">
        <v>329</v>
      </c>
      <c r="I527" s="407">
        <f t="shared" si="32"/>
        <v>8</v>
      </c>
      <c r="J527" s="278">
        <v>8</v>
      </c>
      <c r="K527" s="475"/>
      <c r="L527" s="408"/>
      <c r="M527" s="409"/>
    </row>
    <row r="528" spans="1:13" ht="110.25">
      <c r="A528" s="274">
        <f t="shared" si="34"/>
        <v>421</v>
      </c>
      <c r="B528" s="400"/>
      <c r="C528" s="170" t="s">
        <v>1236</v>
      </c>
      <c r="D528" s="414" t="s">
        <v>1072</v>
      </c>
      <c r="E528" s="418" t="s">
        <v>2680</v>
      </c>
      <c r="F528" s="400"/>
      <c r="G528" s="400"/>
      <c r="H528" s="172" t="s">
        <v>330</v>
      </c>
      <c r="I528" s="407">
        <f t="shared" si="32"/>
        <v>10</v>
      </c>
      <c r="J528" s="278">
        <v>10</v>
      </c>
      <c r="K528" s="475"/>
      <c r="L528" s="408"/>
      <c r="M528" s="409"/>
    </row>
    <row r="529" spans="1:13" ht="189">
      <c r="A529" s="274">
        <f t="shared" si="34"/>
        <v>422</v>
      </c>
      <c r="B529" s="400"/>
      <c r="C529" s="170" t="s">
        <v>258</v>
      </c>
      <c r="D529" s="414" t="s">
        <v>1240</v>
      </c>
      <c r="E529" s="154" t="s">
        <v>2681</v>
      </c>
      <c r="F529" s="400"/>
      <c r="G529" s="400"/>
      <c r="H529" s="172" t="s">
        <v>329</v>
      </c>
      <c r="I529" s="407">
        <f t="shared" si="32"/>
        <v>51</v>
      </c>
      <c r="J529" s="278">
        <v>51</v>
      </c>
      <c r="K529" s="475"/>
      <c r="L529" s="408"/>
      <c r="M529" s="409"/>
    </row>
    <row r="530" spans="1:13">
      <c r="A530" s="274"/>
      <c r="B530" s="400"/>
      <c r="C530" s="175" t="s">
        <v>1241</v>
      </c>
      <c r="D530" s="414"/>
      <c r="E530" s="414"/>
      <c r="F530" s="400"/>
      <c r="G530" s="400"/>
      <c r="H530" s="172"/>
      <c r="I530" s="407">
        <f t="shared" si="32"/>
        <v>0</v>
      </c>
      <c r="J530" s="278"/>
      <c r="K530" s="475"/>
      <c r="L530" s="408"/>
      <c r="M530" s="409"/>
    </row>
    <row r="531" spans="1:13">
      <c r="A531" s="274"/>
      <c r="B531" s="400"/>
      <c r="C531" s="175" t="s">
        <v>1242</v>
      </c>
      <c r="D531" s="414"/>
      <c r="E531" s="414"/>
      <c r="F531" s="400"/>
      <c r="G531" s="400"/>
      <c r="H531" s="172"/>
      <c r="I531" s="407">
        <f t="shared" si="32"/>
        <v>0</v>
      </c>
      <c r="J531" s="278"/>
      <c r="K531" s="475"/>
      <c r="L531" s="408"/>
      <c r="M531" s="409"/>
    </row>
    <row r="532" spans="1:13" ht="31.5">
      <c r="A532" s="274">
        <f>+A529+1</f>
        <v>423</v>
      </c>
      <c r="B532" s="400"/>
      <c r="C532" s="170" t="s">
        <v>1243</v>
      </c>
      <c r="D532" s="414" t="s">
        <v>1249</v>
      </c>
      <c r="E532" s="154" t="s">
        <v>1249</v>
      </c>
      <c r="F532" s="400"/>
      <c r="G532" s="400"/>
      <c r="H532" s="172" t="s">
        <v>329</v>
      </c>
      <c r="I532" s="407">
        <f t="shared" si="32"/>
        <v>46</v>
      </c>
      <c r="J532" s="278">
        <v>46</v>
      </c>
      <c r="K532" s="475"/>
      <c r="L532" s="408"/>
      <c r="M532" s="409"/>
    </row>
    <row r="533" spans="1:13" ht="31.5">
      <c r="A533" s="274">
        <f>+A532+1</f>
        <v>424</v>
      </c>
      <c r="B533" s="400"/>
      <c r="C533" s="170" t="s">
        <v>1244</v>
      </c>
      <c r="D533" s="414" t="s">
        <v>1249</v>
      </c>
      <c r="E533" s="154" t="s">
        <v>1249</v>
      </c>
      <c r="F533" s="400"/>
      <c r="G533" s="400"/>
      <c r="H533" s="172" t="s">
        <v>329</v>
      </c>
      <c r="I533" s="407">
        <f t="shared" si="32"/>
        <v>46</v>
      </c>
      <c r="J533" s="278">
        <v>46</v>
      </c>
      <c r="K533" s="475"/>
      <c r="L533" s="408"/>
      <c r="M533" s="409"/>
    </row>
    <row r="534" spans="1:13">
      <c r="A534" s="274">
        <f>+A533+1</f>
        <v>425</v>
      </c>
      <c r="B534" s="400"/>
      <c r="C534" s="170" t="s">
        <v>1245</v>
      </c>
      <c r="D534" s="414" t="s">
        <v>1250</v>
      </c>
      <c r="E534" s="154" t="s">
        <v>1250</v>
      </c>
      <c r="F534" s="400"/>
      <c r="G534" s="400"/>
      <c r="H534" s="172" t="s">
        <v>329</v>
      </c>
      <c r="I534" s="407">
        <f t="shared" si="32"/>
        <v>47</v>
      </c>
      <c r="J534" s="278">
        <v>47</v>
      </c>
      <c r="K534" s="475"/>
      <c r="L534" s="408"/>
      <c r="M534" s="409"/>
    </row>
    <row r="535" spans="1:13">
      <c r="A535" s="274"/>
      <c r="B535" s="400"/>
      <c r="C535" s="175" t="s">
        <v>74</v>
      </c>
      <c r="D535" s="414"/>
      <c r="E535" s="414"/>
      <c r="F535" s="400"/>
      <c r="G535" s="400"/>
      <c r="H535" s="186"/>
      <c r="I535" s="407">
        <f t="shared" si="32"/>
        <v>0</v>
      </c>
      <c r="J535" s="278"/>
      <c r="K535" s="475"/>
      <c r="L535" s="408"/>
      <c r="M535" s="409"/>
    </row>
    <row r="536" spans="1:13">
      <c r="A536" s="274"/>
      <c r="B536" s="400"/>
      <c r="C536" s="175" t="s">
        <v>259</v>
      </c>
      <c r="D536" s="414"/>
      <c r="E536" s="414"/>
      <c r="F536" s="400"/>
      <c r="G536" s="400"/>
      <c r="H536" s="186"/>
      <c r="I536" s="407">
        <f t="shared" si="32"/>
        <v>0</v>
      </c>
      <c r="J536" s="278"/>
      <c r="K536" s="475"/>
      <c r="L536" s="408"/>
      <c r="M536" s="409"/>
    </row>
    <row r="537" spans="1:13" ht="220.5">
      <c r="A537" s="274">
        <f>+A534+1</f>
        <v>426</v>
      </c>
      <c r="B537" s="400"/>
      <c r="C537" s="170" t="s">
        <v>260</v>
      </c>
      <c r="D537" s="414" t="s">
        <v>1251</v>
      </c>
      <c r="E537" s="154" t="s">
        <v>2682</v>
      </c>
      <c r="F537" s="400"/>
      <c r="G537" s="400"/>
      <c r="H537" s="172" t="s">
        <v>328</v>
      </c>
      <c r="I537" s="407">
        <f t="shared" si="32"/>
        <v>9</v>
      </c>
      <c r="J537" s="278">
        <v>9</v>
      </c>
      <c r="K537" s="475"/>
      <c r="L537" s="408"/>
      <c r="M537" s="409"/>
    </row>
    <row r="538" spans="1:13">
      <c r="A538" s="274">
        <f>+A537+1</f>
        <v>427</v>
      </c>
      <c r="B538" s="400"/>
      <c r="C538" s="170" t="s">
        <v>261</v>
      </c>
      <c r="D538" s="414" t="s">
        <v>1252</v>
      </c>
      <c r="E538" s="154" t="s">
        <v>1252</v>
      </c>
      <c r="F538" s="400"/>
      <c r="G538" s="400"/>
      <c r="H538" s="172" t="s">
        <v>340</v>
      </c>
      <c r="I538" s="407">
        <f t="shared" si="32"/>
        <v>451</v>
      </c>
      <c r="J538" s="278">
        <v>451</v>
      </c>
      <c r="K538" s="475"/>
      <c r="L538" s="408"/>
      <c r="M538" s="409"/>
    </row>
    <row r="539" spans="1:13">
      <c r="A539" s="274">
        <f>+A538+1</f>
        <v>428</v>
      </c>
      <c r="B539" s="400"/>
      <c r="C539" s="170" t="s">
        <v>262</v>
      </c>
      <c r="D539" s="414" t="s">
        <v>1253</v>
      </c>
      <c r="E539" s="154" t="s">
        <v>1253</v>
      </c>
      <c r="F539" s="400"/>
      <c r="G539" s="400"/>
      <c r="H539" s="172" t="s">
        <v>330</v>
      </c>
      <c r="I539" s="407">
        <f t="shared" si="32"/>
        <v>614</v>
      </c>
      <c r="J539" s="278">
        <v>614</v>
      </c>
      <c r="K539" s="475"/>
      <c r="L539" s="408"/>
      <c r="M539" s="409"/>
    </row>
    <row r="540" spans="1:13" ht="31.5">
      <c r="A540" s="274"/>
      <c r="B540" s="400"/>
      <c r="C540" s="175" t="s">
        <v>1246</v>
      </c>
      <c r="D540" s="414"/>
      <c r="E540" s="414"/>
      <c r="F540" s="400"/>
      <c r="G540" s="400"/>
      <c r="H540" s="186"/>
      <c r="I540" s="407">
        <f t="shared" si="32"/>
        <v>0</v>
      </c>
      <c r="J540" s="278"/>
      <c r="K540" s="475"/>
      <c r="L540" s="408"/>
      <c r="M540" s="409"/>
    </row>
    <row r="541" spans="1:13">
      <c r="A541" s="274"/>
      <c r="B541" s="400"/>
      <c r="C541" s="175" t="s">
        <v>1242</v>
      </c>
      <c r="D541" s="414"/>
      <c r="E541" s="414"/>
      <c r="F541" s="400"/>
      <c r="G541" s="400"/>
      <c r="H541" s="186"/>
      <c r="I541" s="407">
        <f t="shared" si="32"/>
        <v>0</v>
      </c>
      <c r="J541" s="278"/>
      <c r="K541" s="475"/>
      <c r="L541" s="408"/>
      <c r="M541" s="409"/>
    </row>
    <row r="542" spans="1:13" s="413" customFormat="1">
      <c r="A542" s="274">
        <f>+A539+1</f>
        <v>429</v>
      </c>
      <c r="B542" s="276"/>
      <c r="C542" s="170" t="s">
        <v>1247</v>
      </c>
      <c r="D542" s="414" t="s">
        <v>1250</v>
      </c>
      <c r="E542" s="154" t="s">
        <v>1250</v>
      </c>
      <c r="F542" s="276"/>
      <c r="G542" s="276"/>
      <c r="H542" s="172" t="s">
        <v>329</v>
      </c>
      <c r="I542" s="407">
        <f t="shared" si="32"/>
        <v>1</v>
      </c>
      <c r="J542" s="278">
        <v>1</v>
      </c>
      <c r="K542" s="475"/>
      <c r="L542" s="408"/>
      <c r="M542" s="409"/>
    </row>
    <row r="543" spans="1:13" ht="157.5">
      <c r="A543" s="274">
        <f>+A542+1</f>
        <v>430</v>
      </c>
      <c r="B543" s="400"/>
      <c r="C543" s="170" t="s">
        <v>1248</v>
      </c>
      <c r="D543" s="414" t="s">
        <v>1254</v>
      </c>
      <c r="E543" s="154" t="s">
        <v>1254</v>
      </c>
      <c r="F543" s="400"/>
      <c r="G543" s="400"/>
      <c r="H543" s="172" t="s">
        <v>329</v>
      </c>
      <c r="I543" s="407">
        <f t="shared" si="32"/>
        <v>1</v>
      </c>
      <c r="J543" s="278">
        <v>1</v>
      </c>
      <c r="K543" s="475"/>
      <c r="L543" s="408"/>
      <c r="M543" s="409"/>
    </row>
    <row r="544" spans="1:13" s="403" customFormat="1">
      <c r="A544" s="412"/>
      <c r="B544" s="399"/>
      <c r="C544" s="401" t="s">
        <v>640</v>
      </c>
      <c r="D544" s="399"/>
      <c r="E544" s="399"/>
      <c r="F544" s="399"/>
      <c r="G544" s="399"/>
      <c r="H544" s="400"/>
      <c r="I544" s="407">
        <f t="shared" si="32"/>
        <v>0</v>
      </c>
      <c r="J544" s="402"/>
      <c r="K544" s="475"/>
      <c r="L544" s="408"/>
      <c r="M544" s="409"/>
    </row>
    <row r="545" spans="1:13" ht="409.5">
      <c r="A545" s="274">
        <f>+A543+1</f>
        <v>431</v>
      </c>
      <c r="B545" s="400"/>
      <c r="C545" s="275" t="s">
        <v>641</v>
      </c>
      <c r="D545" s="275" t="s">
        <v>644</v>
      </c>
      <c r="E545" s="153" t="s">
        <v>2683</v>
      </c>
      <c r="F545" s="400" t="s">
        <v>327</v>
      </c>
      <c r="G545" s="400" t="s">
        <v>327</v>
      </c>
      <c r="H545" s="400" t="s">
        <v>329</v>
      </c>
      <c r="I545" s="407">
        <f t="shared" si="32"/>
        <v>2</v>
      </c>
      <c r="J545" s="278">
        <v>1</v>
      </c>
      <c r="K545" s="475"/>
      <c r="L545" s="408">
        <v>1</v>
      </c>
      <c r="M545" s="409"/>
    </row>
    <row r="546" spans="1:13" ht="299.25">
      <c r="A546" s="274">
        <f>+A545+1</f>
        <v>432</v>
      </c>
      <c r="B546" s="400"/>
      <c r="C546" s="275" t="s">
        <v>642</v>
      </c>
      <c r="D546" s="275" t="s">
        <v>645</v>
      </c>
      <c r="E546" s="153" t="s">
        <v>2684</v>
      </c>
      <c r="F546" s="400" t="s">
        <v>327</v>
      </c>
      <c r="G546" s="400" t="s">
        <v>327</v>
      </c>
      <c r="H546" s="400" t="s">
        <v>331</v>
      </c>
      <c r="I546" s="407">
        <f t="shared" si="32"/>
        <v>2</v>
      </c>
      <c r="J546" s="278">
        <v>1</v>
      </c>
      <c r="K546" s="475"/>
      <c r="L546" s="408">
        <v>1</v>
      </c>
      <c r="M546" s="409"/>
    </row>
    <row r="547" spans="1:13" ht="173.25">
      <c r="A547" s="274">
        <f>+A546+1</f>
        <v>433</v>
      </c>
      <c r="B547" s="400"/>
      <c r="C547" s="275" t="s">
        <v>643</v>
      </c>
      <c r="D547" s="275" t="s">
        <v>646</v>
      </c>
      <c r="E547" s="153" t="s">
        <v>2685</v>
      </c>
      <c r="F547" s="400" t="s">
        <v>327</v>
      </c>
      <c r="G547" s="400" t="s">
        <v>327</v>
      </c>
      <c r="H547" s="400" t="s">
        <v>331</v>
      </c>
      <c r="I547" s="407">
        <f t="shared" si="32"/>
        <v>2</v>
      </c>
      <c r="J547" s="278">
        <v>1</v>
      </c>
      <c r="K547" s="475"/>
      <c r="L547" s="408">
        <v>1</v>
      </c>
      <c r="M547" s="409"/>
    </row>
    <row r="548" spans="1:13" ht="346.5">
      <c r="A548" s="274">
        <f t="shared" ref="A548:A549" si="35">+A547+1</f>
        <v>434</v>
      </c>
      <c r="B548" s="400"/>
      <c r="C548" s="170" t="s">
        <v>936</v>
      </c>
      <c r="D548" s="414" t="s">
        <v>937</v>
      </c>
      <c r="E548" s="154" t="s">
        <v>2686</v>
      </c>
      <c r="F548" s="400"/>
      <c r="G548" s="400"/>
      <c r="H548" s="400" t="s">
        <v>331</v>
      </c>
      <c r="I548" s="407">
        <f t="shared" si="32"/>
        <v>1</v>
      </c>
      <c r="J548" s="278">
        <v>1</v>
      </c>
      <c r="K548" s="475"/>
      <c r="L548" s="408"/>
      <c r="M548" s="409"/>
    </row>
    <row r="549" spans="1:13" ht="315">
      <c r="A549" s="274">
        <f t="shared" si="35"/>
        <v>435</v>
      </c>
      <c r="B549" s="400"/>
      <c r="C549" s="275" t="s">
        <v>647</v>
      </c>
      <c r="D549" s="275" t="s">
        <v>648</v>
      </c>
      <c r="E549" s="153" t="s">
        <v>2687</v>
      </c>
      <c r="F549" s="400" t="s">
        <v>327</v>
      </c>
      <c r="G549" s="400" t="s">
        <v>327</v>
      </c>
      <c r="H549" s="400" t="s">
        <v>331</v>
      </c>
      <c r="I549" s="407">
        <f t="shared" si="32"/>
        <v>3</v>
      </c>
      <c r="J549" s="278">
        <v>2</v>
      </c>
      <c r="K549" s="475"/>
      <c r="L549" s="408">
        <v>1</v>
      </c>
      <c r="M549" s="409"/>
    </row>
    <row r="550" spans="1:13" ht="236.25">
      <c r="A550" s="274">
        <f t="shared" ref="A550:A559" si="36">+A549+1</f>
        <v>436</v>
      </c>
      <c r="B550" s="400"/>
      <c r="C550" s="275" t="s">
        <v>649</v>
      </c>
      <c r="D550" s="275" t="s">
        <v>655</v>
      </c>
      <c r="E550" s="153" t="s">
        <v>2688</v>
      </c>
      <c r="F550" s="400" t="s">
        <v>327</v>
      </c>
      <c r="G550" s="400" t="s">
        <v>327</v>
      </c>
      <c r="H550" s="400" t="s">
        <v>331</v>
      </c>
      <c r="I550" s="407">
        <f t="shared" si="32"/>
        <v>2</v>
      </c>
      <c r="J550" s="278">
        <v>1</v>
      </c>
      <c r="K550" s="475"/>
      <c r="L550" s="408">
        <v>1</v>
      </c>
      <c r="M550" s="409"/>
    </row>
    <row r="551" spans="1:13" ht="126">
      <c r="A551" s="274">
        <f t="shared" si="36"/>
        <v>437</v>
      </c>
      <c r="B551" s="400"/>
      <c r="C551" s="275" t="s">
        <v>650</v>
      </c>
      <c r="D551" s="275" t="s">
        <v>656</v>
      </c>
      <c r="E551" s="153" t="s">
        <v>2689</v>
      </c>
      <c r="F551" s="400" t="s">
        <v>327</v>
      </c>
      <c r="G551" s="400" t="s">
        <v>327</v>
      </c>
      <c r="H551" s="400" t="s">
        <v>329</v>
      </c>
      <c r="I551" s="407">
        <f t="shared" si="32"/>
        <v>1</v>
      </c>
      <c r="J551" s="278"/>
      <c r="K551" s="475"/>
      <c r="L551" s="408">
        <v>1</v>
      </c>
      <c r="M551" s="409"/>
    </row>
    <row r="552" spans="1:13" ht="220.5">
      <c r="A552" s="274">
        <f t="shared" si="36"/>
        <v>438</v>
      </c>
      <c r="B552" s="400"/>
      <c r="C552" s="275" t="s">
        <v>651</v>
      </c>
      <c r="D552" s="275" t="s">
        <v>657</v>
      </c>
      <c r="E552" s="153" t="s">
        <v>2690</v>
      </c>
      <c r="F552" s="400" t="s">
        <v>327</v>
      </c>
      <c r="G552" s="400" t="s">
        <v>327</v>
      </c>
      <c r="H552" s="400" t="s">
        <v>329</v>
      </c>
      <c r="I552" s="407">
        <f t="shared" si="32"/>
        <v>1</v>
      </c>
      <c r="J552" s="278"/>
      <c r="K552" s="475"/>
      <c r="L552" s="408">
        <v>1</v>
      </c>
      <c r="M552" s="409"/>
    </row>
    <row r="553" spans="1:13" ht="110.25">
      <c r="A553" s="274">
        <f t="shared" si="36"/>
        <v>439</v>
      </c>
      <c r="B553" s="400"/>
      <c r="C553" s="275" t="s">
        <v>652</v>
      </c>
      <c r="D553" s="275" t="s">
        <v>658</v>
      </c>
      <c r="E553" s="153" t="s">
        <v>658</v>
      </c>
      <c r="F553" s="400" t="s">
        <v>327</v>
      </c>
      <c r="G553" s="400" t="s">
        <v>327</v>
      </c>
      <c r="H553" s="400" t="s">
        <v>331</v>
      </c>
      <c r="I553" s="407">
        <f t="shared" si="32"/>
        <v>2</v>
      </c>
      <c r="J553" s="278">
        <v>1</v>
      </c>
      <c r="K553" s="475"/>
      <c r="L553" s="408">
        <v>1</v>
      </c>
      <c r="M553" s="409"/>
    </row>
    <row r="554" spans="1:13" ht="31.5">
      <c r="A554" s="274">
        <f t="shared" si="36"/>
        <v>440</v>
      </c>
      <c r="B554" s="400"/>
      <c r="C554" s="457" t="s">
        <v>653</v>
      </c>
      <c r="D554" s="275" t="s">
        <v>659</v>
      </c>
      <c r="E554" s="153" t="s">
        <v>2691</v>
      </c>
      <c r="F554" s="400" t="s">
        <v>327</v>
      </c>
      <c r="G554" s="400" t="s">
        <v>327</v>
      </c>
      <c r="H554" s="400" t="s">
        <v>329</v>
      </c>
      <c r="I554" s="407">
        <f t="shared" si="32"/>
        <v>1</v>
      </c>
      <c r="J554" s="278"/>
      <c r="K554" s="475"/>
      <c r="L554" s="408">
        <v>1</v>
      </c>
      <c r="M554" s="409"/>
    </row>
    <row r="555" spans="1:13" ht="31.5">
      <c r="A555" s="274">
        <f t="shared" si="36"/>
        <v>441</v>
      </c>
      <c r="B555" s="400"/>
      <c r="C555" s="457" t="s">
        <v>654</v>
      </c>
      <c r="D555" s="275" t="s">
        <v>660</v>
      </c>
      <c r="E555" s="153" t="s">
        <v>2691</v>
      </c>
      <c r="F555" s="400" t="s">
        <v>327</v>
      </c>
      <c r="G555" s="400" t="s">
        <v>327</v>
      </c>
      <c r="H555" s="400" t="s">
        <v>329</v>
      </c>
      <c r="I555" s="407">
        <f t="shared" si="32"/>
        <v>0</v>
      </c>
      <c r="J555" s="278"/>
      <c r="K555" s="475"/>
      <c r="L555" s="408">
        <v>0</v>
      </c>
      <c r="M555" s="409"/>
    </row>
    <row r="556" spans="1:13" ht="173.25">
      <c r="A556" s="274">
        <f t="shared" si="36"/>
        <v>442</v>
      </c>
      <c r="B556" s="400"/>
      <c r="C556" s="275" t="s">
        <v>661</v>
      </c>
      <c r="D556" s="275" t="s">
        <v>664</v>
      </c>
      <c r="E556" s="153" t="s">
        <v>2692</v>
      </c>
      <c r="F556" s="400" t="s">
        <v>327</v>
      </c>
      <c r="G556" s="400" t="s">
        <v>327</v>
      </c>
      <c r="H556" s="400" t="s">
        <v>331</v>
      </c>
      <c r="I556" s="407">
        <f t="shared" si="32"/>
        <v>4</v>
      </c>
      <c r="J556" s="164">
        <v>3</v>
      </c>
      <c r="K556" s="475"/>
      <c r="L556" s="408">
        <v>1</v>
      </c>
      <c r="M556" s="409"/>
    </row>
    <row r="557" spans="1:13" ht="346.5">
      <c r="A557" s="274">
        <f t="shared" si="36"/>
        <v>443</v>
      </c>
      <c r="B557" s="400"/>
      <c r="C557" s="275" t="s">
        <v>662</v>
      </c>
      <c r="D557" s="275" t="s">
        <v>665</v>
      </c>
      <c r="E557" s="153" t="s">
        <v>2693</v>
      </c>
      <c r="F557" s="400" t="s">
        <v>327</v>
      </c>
      <c r="G557" s="400" t="s">
        <v>327</v>
      </c>
      <c r="H557" s="400" t="s">
        <v>329</v>
      </c>
      <c r="I557" s="407">
        <f t="shared" si="32"/>
        <v>2</v>
      </c>
      <c r="J557" s="278">
        <v>1</v>
      </c>
      <c r="K557" s="475"/>
      <c r="L557" s="408">
        <v>1</v>
      </c>
      <c r="M557" s="409"/>
    </row>
    <row r="558" spans="1:13" ht="236.25">
      <c r="A558" s="274">
        <f t="shared" si="36"/>
        <v>444</v>
      </c>
      <c r="B558" s="400"/>
      <c r="C558" s="275" t="s">
        <v>663</v>
      </c>
      <c r="D558" s="275" t="s">
        <v>666</v>
      </c>
      <c r="E558" s="153" t="s">
        <v>2694</v>
      </c>
      <c r="F558" s="400" t="s">
        <v>327</v>
      </c>
      <c r="G558" s="400" t="s">
        <v>327</v>
      </c>
      <c r="H558" s="400" t="s">
        <v>331</v>
      </c>
      <c r="I558" s="407">
        <f t="shared" si="32"/>
        <v>3</v>
      </c>
      <c r="J558" s="278">
        <v>2</v>
      </c>
      <c r="K558" s="475"/>
      <c r="L558" s="408">
        <v>1</v>
      </c>
      <c r="M558" s="409"/>
    </row>
    <row r="559" spans="1:13" ht="204.75">
      <c r="A559" s="274">
        <f t="shared" si="36"/>
        <v>445</v>
      </c>
      <c r="B559" s="400"/>
      <c r="C559" s="170" t="s">
        <v>938</v>
      </c>
      <c r="D559" s="414" t="s">
        <v>939</v>
      </c>
      <c r="E559" s="153" t="s">
        <v>2695</v>
      </c>
      <c r="F559" s="400"/>
      <c r="G559" s="400"/>
      <c r="H559" s="400" t="s">
        <v>331</v>
      </c>
      <c r="I559" s="407">
        <f t="shared" si="32"/>
        <v>1</v>
      </c>
      <c r="J559" s="278">
        <v>1</v>
      </c>
      <c r="K559" s="475"/>
      <c r="L559" s="408"/>
      <c r="M559" s="409"/>
    </row>
    <row r="560" spans="1:13" s="403" customFormat="1">
      <c r="A560" s="412"/>
      <c r="B560" s="399"/>
      <c r="C560" s="458" t="s">
        <v>734</v>
      </c>
      <c r="D560" s="459"/>
      <c r="E560" s="459"/>
      <c r="F560" s="399"/>
      <c r="G560" s="399"/>
      <c r="H560" s="400"/>
      <c r="I560" s="407">
        <f t="shared" si="32"/>
        <v>0</v>
      </c>
      <c r="J560" s="402"/>
      <c r="K560" s="475"/>
      <c r="L560" s="408"/>
      <c r="M560" s="409"/>
    </row>
    <row r="561" spans="1:13" s="416" customFormat="1">
      <c r="A561" s="404"/>
      <c r="B561" s="144"/>
      <c r="C561" s="175" t="s">
        <v>37</v>
      </c>
      <c r="D561" s="417"/>
      <c r="E561" s="417"/>
      <c r="F561" s="144"/>
      <c r="G561" s="144"/>
      <c r="H561" s="400"/>
      <c r="I561" s="407">
        <f t="shared" si="32"/>
        <v>0</v>
      </c>
      <c r="J561" s="405"/>
      <c r="K561" s="475"/>
      <c r="L561" s="408"/>
      <c r="M561" s="409"/>
    </row>
    <row r="562" spans="1:13" s="416" customFormat="1" ht="393.75">
      <c r="A562" s="404">
        <f>+A559+1</f>
        <v>446</v>
      </c>
      <c r="B562" s="144"/>
      <c r="C562" s="170" t="s">
        <v>855</v>
      </c>
      <c r="D562" s="414" t="s">
        <v>856</v>
      </c>
      <c r="E562" s="460" t="s">
        <v>2696</v>
      </c>
      <c r="F562" s="144"/>
      <c r="G562" s="144"/>
      <c r="H562" s="400" t="s">
        <v>329</v>
      </c>
      <c r="I562" s="407">
        <f t="shared" si="32"/>
        <v>11</v>
      </c>
      <c r="J562" s="405">
        <v>11</v>
      </c>
      <c r="K562" s="475"/>
      <c r="L562" s="408"/>
      <c r="M562" s="409"/>
    </row>
    <row r="563" spans="1:13">
      <c r="A563" s="274"/>
      <c r="B563" s="400"/>
      <c r="C563" s="430" t="s">
        <v>274</v>
      </c>
      <c r="D563" s="275"/>
      <c r="E563" s="153"/>
      <c r="F563" s="400"/>
      <c r="G563" s="400"/>
      <c r="H563" s="400"/>
      <c r="I563" s="407">
        <f t="shared" si="32"/>
        <v>0</v>
      </c>
      <c r="J563" s="278"/>
      <c r="K563" s="475"/>
      <c r="L563" s="408"/>
      <c r="M563" s="409"/>
    </row>
    <row r="564" spans="1:13">
      <c r="A564" s="274"/>
      <c r="B564" s="400"/>
      <c r="C564" s="430" t="s">
        <v>857</v>
      </c>
      <c r="D564" s="275"/>
      <c r="E564" s="153"/>
      <c r="F564" s="400"/>
      <c r="G564" s="400"/>
      <c r="H564" s="400"/>
      <c r="I564" s="407">
        <f t="shared" si="32"/>
        <v>0</v>
      </c>
      <c r="J564" s="278"/>
      <c r="K564" s="475"/>
      <c r="L564" s="408"/>
      <c r="M564" s="409"/>
    </row>
    <row r="565" spans="1:13">
      <c r="A565" s="274"/>
      <c r="B565" s="400"/>
      <c r="C565" s="430" t="s">
        <v>84</v>
      </c>
      <c r="D565" s="275"/>
      <c r="E565" s="153"/>
      <c r="F565" s="400"/>
      <c r="G565" s="400"/>
      <c r="H565" s="400"/>
      <c r="I565" s="407">
        <f t="shared" si="32"/>
        <v>0</v>
      </c>
      <c r="J565" s="278"/>
      <c r="K565" s="475"/>
      <c r="L565" s="408"/>
      <c r="M565" s="409"/>
    </row>
    <row r="566" spans="1:13" ht="31.5">
      <c r="A566" s="274"/>
      <c r="B566" s="400"/>
      <c r="C566" s="430" t="s">
        <v>738</v>
      </c>
      <c r="D566" s="275"/>
      <c r="E566" s="153"/>
      <c r="F566" s="400"/>
      <c r="G566" s="400"/>
      <c r="H566" s="400"/>
      <c r="I566" s="407">
        <f t="shared" si="32"/>
        <v>0</v>
      </c>
      <c r="J566" s="278"/>
      <c r="K566" s="475"/>
      <c r="L566" s="408"/>
      <c r="M566" s="409"/>
    </row>
    <row r="567" spans="1:13" ht="189">
      <c r="A567" s="274">
        <f>+A562+1</f>
        <v>447</v>
      </c>
      <c r="B567" s="400"/>
      <c r="C567" s="278" t="s">
        <v>735</v>
      </c>
      <c r="D567" s="414" t="s">
        <v>858</v>
      </c>
      <c r="E567" s="153" t="s">
        <v>2697</v>
      </c>
      <c r="F567" s="400"/>
      <c r="G567" s="400"/>
      <c r="H567" s="400" t="s">
        <v>331</v>
      </c>
      <c r="I567" s="407">
        <f t="shared" si="32"/>
        <v>2</v>
      </c>
      <c r="J567" s="278">
        <v>1</v>
      </c>
      <c r="K567" s="475"/>
      <c r="L567" s="408"/>
      <c r="M567" s="409">
        <v>1</v>
      </c>
    </row>
    <row r="568" spans="1:13">
      <c r="A568" s="274"/>
      <c r="B568" s="400"/>
      <c r="C568" s="407" t="s">
        <v>739</v>
      </c>
      <c r="D568" s="400"/>
      <c r="E568" s="153"/>
      <c r="F568" s="400"/>
      <c r="G568" s="400"/>
      <c r="H568" s="400"/>
      <c r="I568" s="407">
        <f t="shared" si="32"/>
        <v>0</v>
      </c>
      <c r="J568" s="278"/>
      <c r="K568" s="475"/>
      <c r="L568" s="408"/>
      <c r="M568" s="409"/>
    </row>
    <row r="569" spans="1:13" ht="173.25">
      <c r="A569" s="274">
        <f>+A567+1</f>
        <v>448</v>
      </c>
      <c r="B569" s="400"/>
      <c r="C569" s="278" t="s">
        <v>736</v>
      </c>
      <c r="D569" s="414" t="s">
        <v>859</v>
      </c>
      <c r="E569" s="153" t="s">
        <v>2698</v>
      </c>
      <c r="F569" s="400"/>
      <c r="G569" s="400"/>
      <c r="H569" s="400" t="s">
        <v>331</v>
      </c>
      <c r="I569" s="407">
        <f t="shared" si="32"/>
        <v>3</v>
      </c>
      <c r="J569" s="278">
        <v>2</v>
      </c>
      <c r="K569" s="475"/>
      <c r="L569" s="408"/>
      <c r="M569" s="409">
        <v>1</v>
      </c>
    </row>
    <row r="570" spans="1:13" ht="31.5">
      <c r="A570" s="274"/>
      <c r="B570" s="400"/>
      <c r="C570" s="407" t="s">
        <v>740</v>
      </c>
      <c r="D570" s="400"/>
      <c r="E570" s="153"/>
      <c r="F570" s="400"/>
      <c r="G570" s="400"/>
      <c r="H570" s="400"/>
      <c r="I570" s="407">
        <f t="shared" si="32"/>
        <v>0</v>
      </c>
      <c r="J570" s="278"/>
      <c r="K570" s="475"/>
      <c r="L570" s="408"/>
      <c r="M570" s="409"/>
    </row>
    <row r="571" spans="1:13" ht="267.75">
      <c r="A571" s="274">
        <f>+A569+1</f>
        <v>449</v>
      </c>
      <c r="B571" s="400"/>
      <c r="C571" s="278" t="s">
        <v>737</v>
      </c>
      <c r="D571" s="414" t="s">
        <v>860</v>
      </c>
      <c r="E571" s="153" t="s">
        <v>2699</v>
      </c>
      <c r="F571" s="400"/>
      <c r="G571" s="400"/>
      <c r="H571" s="400" t="s">
        <v>331</v>
      </c>
      <c r="I571" s="407">
        <f t="shared" si="32"/>
        <v>3</v>
      </c>
      <c r="J571" s="278">
        <v>2</v>
      </c>
      <c r="K571" s="475"/>
      <c r="L571" s="408"/>
      <c r="M571" s="409">
        <v>1</v>
      </c>
    </row>
    <row r="572" spans="1:13">
      <c r="A572" s="274"/>
      <c r="B572" s="400"/>
      <c r="C572" s="175" t="s">
        <v>861</v>
      </c>
      <c r="D572" s="414"/>
      <c r="E572" s="461"/>
      <c r="F572" s="400"/>
      <c r="G572" s="400"/>
      <c r="H572" s="400"/>
      <c r="I572" s="407">
        <f t="shared" si="32"/>
        <v>0</v>
      </c>
      <c r="J572" s="278"/>
      <c r="K572" s="475"/>
      <c r="L572" s="408"/>
      <c r="M572" s="409"/>
    </row>
    <row r="573" spans="1:13" ht="409.5">
      <c r="A573" s="274">
        <f>+A571+1</f>
        <v>450</v>
      </c>
      <c r="B573" s="400"/>
      <c r="C573" s="170" t="s">
        <v>862</v>
      </c>
      <c r="D573" s="414" t="s">
        <v>873</v>
      </c>
      <c r="E573" s="153" t="s">
        <v>2700</v>
      </c>
      <c r="F573" s="400"/>
      <c r="G573" s="400"/>
      <c r="H573" s="172" t="s">
        <v>329</v>
      </c>
      <c r="I573" s="407">
        <f t="shared" si="32"/>
        <v>1</v>
      </c>
      <c r="J573" s="278">
        <v>1</v>
      </c>
      <c r="K573" s="475"/>
      <c r="L573" s="408"/>
      <c r="M573" s="409"/>
    </row>
    <row r="574" spans="1:13" ht="299.25">
      <c r="A574" s="274">
        <f>+A573+1</f>
        <v>451</v>
      </c>
      <c r="B574" s="400"/>
      <c r="C574" s="170" t="s">
        <v>863</v>
      </c>
      <c r="D574" s="414" t="s">
        <v>874</v>
      </c>
      <c r="E574" s="153" t="s">
        <v>2701</v>
      </c>
      <c r="F574" s="400"/>
      <c r="G574" s="400"/>
      <c r="H574" s="172" t="s">
        <v>329</v>
      </c>
      <c r="I574" s="407">
        <f t="shared" si="32"/>
        <v>1</v>
      </c>
      <c r="J574" s="278">
        <v>1</v>
      </c>
      <c r="K574" s="475"/>
      <c r="L574" s="408"/>
      <c r="M574" s="409"/>
    </row>
    <row r="575" spans="1:13" ht="220.5">
      <c r="A575" s="274">
        <f t="shared" ref="A575:A587" si="37">+A574+1</f>
        <v>452</v>
      </c>
      <c r="B575" s="400"/>
      <c r="C575" s="170" t="s">
        <v>864</v>
      </c>
      <c r="D575" s="414" t="s">
        <v>875</v>
      </c>
      <c r="E575" s="153" t="s">
        <v>2702</v>
      </c>
      <c r="F575" s="400"/>
      <c r="G575" s="400"/>
      <c r="H575" s="172" t="s">
        <v>329</v>
      </c>
      <c r="I575" s="407">
        <f t="shared" si="32"/>
        <v>1</v>
      </c>
      <c r="J575" s="278">
        <v>1</v>
      </c>
      <c r="K575" s="475"/>
      <c r="L575" s="408"/>
      <c r="M575" s="409"/>
    </row>
    <row r="576" spans="1:13" ht="204.75">
      <c r="A576" s="274">
        <f t="shared" si="37"/>
        <v>453</v>
      </c>
      <c r="B576" s="400"/>
      <c r="C576" s="170" t="s">
        <v>865</v>
      </c>
      <c r="D576" s="414" t="s">
        <v>876</v>
      </c>
      <c r="E576" s="153" t="s">
        <v>2703</v>
      </c>
      <c r="F576" s="400"/>
      <c r="G576" s="400"/>
      <c r="H576" s="172" t="s">
        <v>329</v>
      </c>
      <c r="I576" s="407">
        <f t="shared" si="32"/>
        <v>1</v>
      </c>
      <c r="J576" s="278">
        <v>1</v>
      </c>
      <c r="K576" s="475"/>
      <c r="L576" s="408"/>
      <c r="M576" s="409"/>
    </row>
    <row r="577" spans="1:13" ht="236.25">
      <c r="A577" s="274">
        <f t="shared" si="37"/>
        <v>454</v>
      </c>
      <c r="B577" s="400"/>
      <c r="C577" s="170" t="s">
        <v>866</v>
      </c>
      <c r="D577" s="414" t="s">
        <v>877</v>
      </c>
      <c r="E577" s="153" t="s">
        <v>2704</v>
      </c>
      <c r="F577" s="400"/>
      <c r="G577" s="400"/>
      <c r="H577" s="172" t="s">
        <v>329</v>
      </c>
      <c r="I577" s="407">
        <f t="shared" si="32"/>
        <v>1</v>
      </c>
      <c r="J577" s="278">
        <v>1</v>
      </c>
      <c r="K577" s="475"/>
      <c r="L577" s="408"/>
      <c r="M577" s="409"/>
    </row>
    <row r="578" spans="1:13" ht="204.75">
      <c r="A578" s="274">
        <f t="shared" si="37"/>
        <v>455</v>
      </c>
      <c r="B578" s="400"/>
      <c r="C578" s="170" t="s">
        <v>867</v>
      </c>
      <c r="D578" s="414" t="s">
        <v>878</v>
      </c>
      <c r="E578" s="153" t="s">
        <v>2705</v>
      </c>
      <c r="F578" s="400"/>
      <c r="G578" s="400"/>
      <c r="H578" s="172" t="s">
        <v>329</v>
      </c>
      <c r="I578" s="407">
        <f t="shared" si="32"/>
        <v>1</v>
      </c>
      <c r="J578" s="278">
        <v>1</v>
      </c>
      <c r="K578" s="475"/>
      <c r="L578" s="408"/>
      <c r="M578" s="409"/>
    </row>
    <row r="579" spans="1:13" ht="220.5">
      <c r="A579" s="274">
        <f t="shared" si="37"/>
        <v>456</v>
      </c>
      <c r="B579" s="400"/>
      <c r="C579" s="170" t="s">
        <v>868</v>
      </c>
      <c r="D579" s="414" t="s">
        <v>879</v>
      </c>
      <c r="E579" s="153" t="s">
        <v>2706</v>
      </c>
      <c r="F579" s="400"/>
      <c r="G579" s="400"/>
      <c r="H579" s="172" t="s">
        <v>329</v>
      </c>
      <c r="I579" s="407">
        <f t="shared" si="32"/>
        <v>1</v>
      </c>
      <c r="J579" s="278">
        <v>1</v>
      </c>
      <c r="K579" s="475"/>
      <c r="L579" s="408"/>
      <c r="M579" s="409"/>
    </row>
    <row r="580" spans="1:13" ht="204.75">
      <c r="A580" s="274">
        <f t="shared" si="37"/>
        <v>457</v>
      </c>
      <c r="B580" s="400"/>
      <c r="C580" s="170" t="s">
        <v>869</v>
      </c>
      <c r="D580" s="414" t="s">
        <v>880</v>
      </c>
      <c r="E580" s="153" t="s">
        <v>2707</v>
      </c>
      <c r="F580" s="400"/>
      <c r="G580" s="400"/>
      <c r="H580" s="172" t="s">
        <v>329</v>
      </c>
      <c r="I580" s="407">
        <f t="shared" si="32"/>
        <v>2</v>
      </c>
      <c r="J580" s="278">
        <v>2</v>
      </c>
      <c r="K580" s="475"/>
      <c r="L580" s="408"/>
      <c r="M580" s="409"/>
    </row>
    <row r="581" spans="1:13" ht="362.25">
      <c r="A581" s="274">
        <f t="shared" si="37"/>
        <v>458</v>
      </c>
      <c r="B581" s="400"/>
      <c r="C581" s="170" t="s">
        <v>870</v>
      </c>
      <c r="D581" s="414" t="s">
        <v>881</v>
      </c>
      <c r="E581" s="153" t="s">
        <v>2708</v>
      </c>
      <c r="F581" s="400"/>
      <c r="G581" s="400"/>
      <c r="H581" s="172" t="s">
        <v>329</v>
      </c>
      <c r="I581" s="407">
        <f t="shared" si="32"/>
        <v>2</v>
      </c>
      <c r="J581" s="278">
        <v>2</v>
      </c>
      <c r="K581" s="475"/>
      <c r="L581" s="408"/>
      <c r="M581" s="409"/>
    </row>
    <row r="582" spans="1:13" ht="189">
      <c r="A582" s="274">
        <f t="shared" si="37"/>
        <v>459</v>
      </c>
      <c r="B582" s="400"/>
      <c r="C582" s="170" t="s">
        <v>871</v>
      </c>
      <c r="D582" s="414" t="s">
        <v>882</v>
      </c>
      <c r="E582" s="153" t="s">
        <v>2709</v>
      </c>
      <c r="F582" s="400"/>
      <c r="G582" s="400"/>
      <c r="H582" s="172" t="s">
        <v>329</v>
      </c>
      <c r="I582" s="407">
        <f t="shared" si="32"/>
        <v>2</v>
      </c>
      <c r="J582" s="278">
        <v>2</v>
      </c>
      <c r="K582" s="475"/>
      <c r="L582" s="408"/>
      <c r="M582" s="409"/>
    </row>
    <row r="583" spans="1:13" ht="409.5">
      <c r="A583" s="274">
        <f t="shared" si="37"/>
        <v>460</v>
      </c>
      <c r="B583" s="400"/>
      <c r="C583" s="170" t="s">
        <v>872</v>
      </c>
      <c r="D583" s="414" t="s">
        <v>883</v>
      </c>
      <c r="E583" s="153" t="s">
        <v>2710</v>
      </c>
      <c r="F583" s="400"/>
      <c r="G583" s="400"/>
      <c r="H583" s="172" t="s">
        <v>329</v>
      </c>
      <c r="I583" s="407">
        <f t="shared" ref="I583:I646" si="38">SUM(J583:M583)</f>
        <v>1</v>
      </c>
      <c r="J583" s="278">
        <v>1</v>
      </c>
      <c r="K583" s="475"/>
      <c r="L583" s="408"/>
      <c r="M583" s="409"/>
    </row>
    <row r="584" spans="1:13">
      <c r="A584" s="274"/>
      <c r="B584" s="400"/>
      <c r="C584" s="175" t="s">
        <v>884</v>
      </c>
      <c r="D584" s="414"/>
      <c r="E584" s="461"/>
      <c r="F584" s="400"/>
      <c r="G584" s="400"/>
      <c r="H584" s="400"/>
      <c r="I584" s="407">
        <f t="shared" si="38"/>
        <v>0</v>
      </c>
      <c r="J584" s="278"/>
      <c r="K584" s="475"/>
      <c r="L584" s="408"/>
      <c r="M584" s="409"/>
    </row>
    <row r="585" spans="1:13">
      <c r="A585" s="274"/>
      <c r="B585" s="400"/>
      <c r="C585" s="175" t="s">
        <v>885</v>
      </c>
      <c r="D585" s="414"/>
      <c r="E585" s="461"/>
      <c r="F585" s="400"/>
      <c r="G585" s="400"/>
      <c r="H585" s="400"/>
      <c r="I585" s="407">
        <f t="shared" si="38"/>
        <v>0</v>
      </c>
      <c r="J585" s="278"/>
      <c r="K585" s="475"/>
      <c r="L585" s="408"/>
      <c r="M585" s="409"/>
    </row>
    <row r="586" spans="1:13" ht="299.25">
      <c r="A586" s="274">
        <f>+A583+1</f>
        <v>461</v>
      </c>
      <c r="B586" s="400"/>
      <c r="C586" s="170" t="s">
        <v>886</v>
      </c>
      <c r="D586" s="414" t="s">
        <v>890</v>
      </c>
      <c r="E586" s="153" t="s">
        <v>2711</v>
      </c>
      <c r="F586" s="400"/>
      <c r="G586" s="400"/>
      <c r="H586" s="172" t="s">
        <v>329</v>
      </c>
      <c r="I586" s="407">
        <f t="shared" si="38"/>
        <v>2</v>
      </c>
      <c r="J586" s="462">
        <v>2</v>
      </c>
      <c r="K586" s="475"/>
      <c r="L586" s="408"/>
      <c r="M586" s="409"/>
    </row>
    <row r="587" spans="1:13" ht="141.75">
      <c r="A587" s="274">
        <f t="shared" si="37"/>
        <v>462</v>
      </c>
      <c r="B587" s="400"/>
      <c r="C587" s="170" t="s">
        <v>887</v>
      </c>
      <c r="D587" s="414" t="s">
        <v>891</v>
      </c>
      <c r="E587" s="153" t="s">
        <v>2712</v>
      </c>
      <c r="F587" s="400"/>
      <c r="G587" s="400"/>
      <c r="H587" s="172" t="s">
        <v>329</v>
      </c>
      <c r="I587" s="407">
        <f t="shared" si="38"/>
        <v>2</v>
      </c>
      <c r="J587" s="462">
        <v>2</v>
      </c>
      <c r="K587" s="475"/>
      <c r="L587" s="408"/>
      <c r="M587" s="409"/>
    </row>
    <row r="588" spans="1:13">
      <c r="A588" s="274"/>
      <c r="B588" s="400"/>
      <c r="C588" s="175" t="s">
        <v>888</v>
      </c>
      <c r="D588" s="414"/>
      <c r="E588" s="461"/>
      <c r="F588" s="400"/>
      <c r="G588" s="400"/>
      <c r="H588" s="186"/>
      <c r="I588" s="407">
        <f t="shared" si="38"/>
        <v>0</v>
      </c>
      <c r="J588" s="462"/>
      <c r="K588" s="475"/>
      <c r="L588" s="408"/>
      <c r="M588" s="409"/>
    </row>
    <row r="589" spans="1:13">
      <c r="A589" s="274"/>
      <c r="B589" s="400"/>
      <c r="C589" s="175" t="s">
        <v>861</v>
      </c>
      <c r="D589" s="414"/>
      <c r="E589" s="461"/>
      <c r="F589" s="400"/>
      <c r="G589" s="400"/>
      <c r="H589" s="186"/>
      <c r="I589" s="407">
        <f t="shared" si="38"/>
        <v>0</v>
      </c>
      <c r="J589" s="462"/>
      <c r="K589" s="475"/>
      <c r="L589" s="408"/>
      <c r="M589" s="409"/>
    </row>
    <row r="590" spans="1:13" ht="126">
      <c r="A590" s="274">
        <f>+A587+1</f>
        <v>463</v>
      </c>
      <c r="B590" s="400"/>
      <c r="C590" s="170" t="s">
        <v>889</v>
      </c>
      <c r="D590" s="414" t="s">
        <v>892</v>
      </c>
      <c r="E590" s="153" t="s">
        <v>2713</v>
      </c>
      <c r="F590" s="400"/>
      <c r="G590" s="400"/>
      <c r="H590" s="172" t="s">
        <v>329</v>
      </c>
      <c r="I590" s="407">
        <f t="shared" si="38"/>
        <v>2</v>
      </c>
      <c r="J590" s="462">
        <v>2</v>
      </c>
      <c r="K590" s="475"/>
      <c r="L590" s="408"/>
      <c r="M590" s="409"/>
    </row>
    <row r="591" spans="1:13" s="403" customFormat="1">
      <c r="A591" s="412"/>
      <c r="B591" s="399"/>
      <c r="C591" s="401" t="s">
        <v>741</v>
      </c>
      <c r="D591" s="399"/>
      <c r="E591" s="399"/>
      <c r="F591" s="399"/>
      <c r="G591" s="399"/>
      <c r="H591" s="400"/>
      <c r="I591" s="407">
        <f t="shared" si="38"/>
        <v>0</v>
      </c>
      <c r="J591" s="402"/>
      <c r="K591" s="475"/>
      <c r="L591" s="408"/>
      <c r="M591" s="409"/>
    </row>
    <row r="592" spans="1:13" s="416" customFormat="1">
      <c r="A592" s="404"/>
      <c r="B592" s="144"/>
      <c r="C592" s="463" t="s">
        <v>72</v>
      </c>
      <c r="D592" s="144"/>
      <c r="E592" s="144"/>
      <c r="F592" s="144"/>
      <c r="G592" s="144"/>
      <c r="H592" s="400"/>
      <c r="I592" s="407">
        <f t="shared" si="38"/>
        <v>0</v>
      </c>
      <c r="J592" s="405"/>
      <c r="K592" s="475"/>
      <c r="L592" s="408"/>
      <c r="M592" s="409"/>
    </row>
    <row r="593" spans="1:13" s="416" customFormat="1">
      <c r="A593" s="404"/>
      <c r="B593" s="144"/>
      <c r="C593" s="463" t="s">
        <v>765</v>
      </c>
      <c r="D593" s="144"/>
      <c r="E593" s="144"/>
      <c r="F593" s="144"/>
      <c r="G593" s="144"/>
      <c r="H593" s="400"/>
      <c r="I593" s="407">
        <f t="shared" si="38"/>
        <v>0</v>
      </c>
      <c r="J593" s="405"/>
      <c r="K593" s="475"/>
      <c r="L593" s="408"/>
      <c r="M593" s="409"/>
    </row>
    <row r="594" spans="1:13" ht="94.5">
      <c r="A594" s="274">
        <f>+A590+1</f>
        <v>464</v>
      </c>
      <c r="B594" s="400"/>
      <c r="C594" s="278" t="s">
        <v>742</v>
      </c>
      <c r="D594" s="414" t="s">
        <v>893</v>
      </c>
      <c r="E594" s="154" t="s">
        <v>2714</v>
      </c>
      <c r="F594" s="400"/>
      <c r="G594" s="400"/>
      <c r="H594" s="400" t="s">
        <v>331</v>
      </c>
      <c r="I594" s="407">
        <f t="shared" si="38"/>
        <v>2</v>
      </c>
      <c r="J594" s="278">
        <v>1</v>
      </c>
      <c r="K594" s="475"/>
      <c r="L594" s="408"/>
      <c r="M594" s="409">
        <v>1</v>
      </c>
    </row>
    <row r="595" spans="1:13" ht="157.5">
      <c r="A595" s="274">
        <f>+A594+1</f>
        <v>465</v>
      </c>
      <c r="B595" s="400"/>
      <c r="C595" s="278" t="s">
        <v>743</v>
      </c>
      <c r="D595" s="414" t="s">
        <v>894</v>
      </c>
      <c r="E595" s="154" t="s">
        <v>2715</v>
      </c>
      <c r="F595" s="400"/>
      <c r="G595" s="400"/>
      <c r="H595" s="400" t="s">
        <v>331</v>
      </c>
      <c r="I595" s="407">
        <f t="shared" si="38"/>
        <v>2</v>
      </c>
      <c r="J595" s="278">
        <v>1</v>
      </c>
      <c r="K595" s="475"/>
      <c r="L595" s="408"/>
      <c r="M595" s="409">
        <v>1</v>
      </c>
    </row>
    <row r="596" spans="1:13">
      <c r="A596" s="274"/>
      <c r="B596" s="400"/>
      <c r="C596" s="407" t="s">
        <v>766</v>
      </c>
      <c r="D596" s="400"/>
      <c r="E596" s="152" t="s">
        <v>2716</v>
      </c>
      <c r="F596" s="400"/>
      <c r="G596" s="400"/>
      <c r="H596" s="400"/>
      <c r="I596" s="407">
        <f t="shared" si="38"/>
        <v>0</v>
      </c>
      <c r="J596" s="278"/>
      <c r="K596" s="475"/>
      <c r="L596" s="408"/>
      <c r="M596" s="409"/>
    </row>
    <row r="597" spans="1:13" ht="141.75">
      <c r="A597" s="274">
        <f>+A595+1</f>
        <v>466</v>
      </c>
      <c r="B597" s="400"/>
      <c r="C597" s="278" t="s">
        <v>744</v>
      </c>
      <c r="D597" s="414" t="s">
        <v>895</v>
      </c>
      <c r="E597" s="154" t="s">
        <v>2717</v>
      </c>
      <c r="F597" s="400"/>
      <c r="G597" s="400"/>
      <c r="H597" s="400" t="s">
        <v>331</v>
      </c>
      <c r="I597" s="407">
        <f t="shared" si="38"/>
        <v>2</v>
      </c>
      <c r="J597" s="278">
        <v>1</v>
      </c>
      <c r="K597" s="475"/>
      <c r="L597" s="408"/>
      <c r="M597" s="409">
        <v>1</v>
      </c>
    </row>
    <row r="598" spans="1:13">
      <c r="A598" s="274"/>
      <c r="B598" s="400"/>
      <c r="C598" s="407" t="s">
        <v>767</v>
      </c>
      <c r="D598" s="400"/>
      <c r="E598" s="152" t="s">
        <v>2716</v>
      </c>
      <c r="F598" s="400"/>
      <c r="G598" s="400"/>
      <c r="H598" s="400"/>
      <c r="I598" s="407">
        <f t="shared" si="38"/>
        <v>0</v>
      </c>
      <c r="J598" s="278"/>
      <c r="K598" s="475"/>
      <c r="L598" s="408"/>
      <c r="M598" s="409"/>
    </row>
    <row r="599" spans="1:13" ht="157.5">
      <c r="A599" s="274">
        <f>+A597+1</f>
        <v>467</v>
      </c>
      <c r="B599" s="400"/>
      <c r="C599" s="278" t="s">
        <v>745</v>
      </c>
      <c r="D599" s="414" t="s">
        <v>896</v>
      </c>
      <c r="E599" s="154" t="s">
        <v>2718</v>
      </c>
      <c r="F599" s="400"/>
      <c r="G599" s="400"/>
      <c r="H599" s="400" t="s">
        <v>331</v>
      </c>
      <c r="I599" s="407">
        <f t="shared" si="38"/>
        <v>5</v>
      </c>
      <c r="J599" s="278">
        <v>4</v>
      </c>
      <c r="K599" s="475"/>
      <c r="L599" s="408"/>
      <c r="M599" s="409">
        <v>1</v>
      </c>
    </row>
    <row r="600" spans="1:13">
      <c r="A600" s="274"/>
      <c r="B600" s="400"/>
      <c r="C600" s="407" t="s">
        <v>84</v>
      </c>
      <c r="D600" s="400"/>
      <c r="E600" s="152" t="s">
        <v>2716</v>
      </c>
      <c r="F600" s="400"/>
      <c r="G600" s="400"/>
      <c r="H600" s="400"/>
      <c r="I600" s="407">
        <f t="shared" si="38"/>
        <v>0</v>
      </c>
      <c r="J600" s="278"/>
      <c r="K600" s="475"/>
      <c r="L600" s="408"/>
      <c r="M600" s="409"/>
    </row>
    <row r="601" spans="1:13">
      <c r="A601" s="274"/>
      <c r="B601" s="400"/>
      <c r="C601" s="407" t="s">
        <v>765</v>
      </c>
      <c r="D601" s="400"/>
      <c r="E601" s="152" t="s">
        <v>2716</v>
      </c>
      <c r="F601" s="400"/>
      <c r="G601" s="400"/>
      <c r="H601" s="400"/>
      <c r="I601" s="407">
        <f t="shared" si="38"/>
        <v>0</v>
      </c>
      <c r="J601" s="278"/>
      <c r="K601" s="475"/>
      <c r="L601" s="408"/>
      <c r="M601" s="409"/>
    </row>
    <row r="602" spans="1:13" ht="173.25">
      <c r="A602" s="274">
        <f>+A599+1</f>
        <v>468</v>
      </c>
      <c r="B602" s="400"/>
      <c r="C602" s="278" t="s">
        <v>746</v>
      </c>
      <c r="D602" s="275" t="s">
        <v>1309</v>
      </c>
      <c r="E602" s="154" t="s">
        <v>2719</v>
      </c>
      <c r="F602" s="400"/>
      <c r="G602" s="400"/>
      <c r="H602" s="400" t="s">
        <v>331</v>
      </c>
      <c r="I602" s="407">
        <f t="shared" si="38"/>
        <v>1</v>
      </c>
      <c r="J602" s="278"/>
      <c r="K602" s="475"/>
      <c r="L602" s="408"/>
      <c r="M602" s="409">
        <v>1</v>
      </c>
    </row>
    <row r="603" spans="1:13">
      <c r="A603" s="274"/>
      <c r="B603" s="400"/>
      <c r="C603" s="407" t="s">
        <v>768</v>
      </c>
      <c r="D603" s="400"/>
      <c r="E603" s="152" t="s">
        <v>2716</v>
      </c>
      <c r="F603" s="400"/>
      <c r="G603" s="400"/>
      <c r="H603" s="400"/>
      <c r="I603" s="407">
        <f t="shared" si="38"/>
        <v>0</v>
      </c>
      <c r="J603" s="278"/>
      <c r="K603" s="475"/>
      <c r="L603" s="408"/>
      <c r="M603" s="409"/>
    </row>
    <row r="604" spans="1:13" ht="157.5">
      <c r="A604" s="274">
        <f>+A602+1</f>
        <v>469</v>
      </c>
      <c r="B604" s="400"/>
      <c r="C604" s="278" t="s">
        <v>747</v>
      </c>
      <c r="D604" s="275" t="s">
        <v>1307</v>
      </c>
      <c r="E604" s="154" t="s">
        <v>2720</v>
      </c>
      <c r="F604" s="400"/>
      <c r="G604" s="400"/>
      <c r="H604" s="400" t="s">
        <v>331</v>
      </c>
      <c r="I604" s="407">
        <f t="shared" si="38"/>
        <v>1</v>
      </c>
      <c r="J604" s="278"/>
      <c r="K604" s="475"/>
      <c r="L604" s="408"/>
      <c r="M604" s="409">
        <v>1</v>
      </c>
    </row>
    <row r="605" spans="1:13" ht="315">
      <c r="A605" s="274">
        <f>+A604+1</f>
        <v>470</v>
      </c>
      <c r="B605" s="400"/>
      <c r="C605" s="278" t="s">
        <v>748</v>
      </c>
      <c r="D605" s="275" t="s">
        <v>1308</v>
      </c>
      <c r="E605" s="154" t="s">
        <v>2721</v>
      </c>
      <c r="F605" s="400"/>
      <c r="G605" s="400"/>
      <c r="H605" s="400" t="s">
        <v>331</v>
      </c>
      <c r="I605" s="407">
        <f t="shared" si="38"/>
        <v>1</v>
      </c>
      <c r="J605" s="278"/>
      <c r="K605" s="475"/>
      <c r="L605" s="408"/>
      <c r="M605" s="409">
        <v>1</v>
      </c>
    </row>
    <row r="606" spans="1:13" ht="141.75">
      <c r="A606" s="274">
        <f t="shared" ref="A606:A615" si="39">+A605+1</f>
        <v>471</v>
      </c>
      <c r="B606" s="400"/>
      <c r="C606" s="278" t="s">
        <v>749</v>
      </c>
      <c r="D606" s="414" t="s">
        <v>897</v>
      </c>
      <c r="E606" s="154" t="s">
        <v>2722</v>
      </c>
      <c r="F606" s="400"/>
      <c r="G606" s="400"/>
      <c r="H606" s="400" t="s">
        <v>331</v>
      </c>
      <c r="I606" s="407">
        <f t="shared" si="38"/>
        <v>2</v>
      </c>
      <c r="J606" s="278">
        <v>1</v>
      </c>
      <c r="K606" s="475"/>
      <c r="L606" s="408"/>
      <c r="M606" s="409">
        <v>1</v>
      </c>
    </row>
    <row r="607" spans="1:13">
      <c r="A607" s="274"/>
      <c r="B607" s="400"/>
      <c r="C607" s="407" t="s">
        <v>769</v>
      </c>
      <c r="D607" s="400"/>
      <c r="E607" s="152" t="s">
        <v>2716</v>
      </c>
      <c r="F607" s="400"/>
      <c r="G607" s="400"/>
      <c r="H607" s="400"/>
      <c r="I607" s="407">
        <f t="shared" si="38"/>
        <v>0</v>
      </c>
      <c r="J607" s="278"/>
      <c r="K607" s="475"/>
      <c r="L607" s="408"/>
      <c r="M607" s="409"/>
    </row>
    <row r="608" spans="1:13" ht="110.25">
      <c r="A608" s="274">
        <f>+A606+1</f>
        <v>472</v>
      </c>
      <c r="B608" s="400"/>
      <c r="C608" s="278" t="s">
        <v>750</v>
      </c>
      <c r="D608" s="414" t="s">
        <v>898</v>
      </c>
      <c r="E608" s="154" t="s">
        <v>2723</v>
      </c>
      <c r="F608" s="400"/>
      <c r="G608" s="400"/>
      <c r="H608" s="400" t="s">
        <v>331</v>
      </c>
      <c r="I608" s="407">
        <f t="shared" si="38"/>
        <v>2</v>
      </c>
      <c r="J608" s="278">
        <v>1</v>
      </c>
      <c r="K608" s="475"/>
      <c r="L608" s="408"/>
      <c r="M608" s="409">
        <v>1</v>
      </c>
    </row>
    <row r="609" spans="1:13">
      <c r="A609" s="274"/>
      <c r="B609" s="400"/>
      <c r="C609" s="407" t="s">
        <v>767</v>
      </c>
      <c r="D609" s="400"/>
      <c r="E609" s="152" t="s">
        <v>2716</v>
      </c>
      <c r="F609" s="400"/>
      <c r="G609" s="400"/>
      <c r="H609" s="400"/>
      <c r="I609" s="407">
        <f t="shared" si="38"/>
        <v>0</v>
      </c>
      <c r="J609" s="278"/>
      <c r="K609" s="475"/>
      <c r="L609" s="408"/>
      <c r="M609" s="409"/>
    </row>
    <row r="610" spans="1:13" ht="409.5">
      <c r="A610" s="274">
        <f>+A608+1</f>
        <v>473</v>
      </c>
      <c r="B610" s="400"/>
      <c r="C610" s="278" t="s">
        <v>751</v>
      </c>
      <c r="D610" s="275" t="s">
        <v>1310</v>
      </c>
      <c r="E610" s="154" t="s">
        <v>2724</v>
      </c>
      <c r="F610" s="400"/>
      <c r="G610" s="400"/>
      <c r="H610" s="400" t="s">
        <v>331</v>
      </c>
      <c r="I610" s="407">
        <f t="shared" si="38"/>
        <v>1</v>
      </c>
      <c r="J610" s="278"/>
      <c r="K610" s="475"/>
      <c r="L610" s="408"/>
      <c r="M610" s="409">
        <v>1</v>
      </c>
    </row>
    <row r="611" spans="1:13">
      <c r="A611" s="274"/>
      <c r="B611" s="400"/>
      <c r="C611" s="407" t="s">
        <v>770</v>
      </c>
      <c r="D611" s="400"/>
      <c r="E611" s="152"/>
      <c r="F611" s="400"/>
      <c r="G611" s="400"/>
      <c r="H611" s="400"/>
      <c r="I611" s="407">
        <f t="shared" si="38"/>
        <v>0</v>
      </c>
      <c r="J611" s="278"/>
      <c r="K611" s="475"/>
      <c r="L611" s="408"/>
      <c r="M611" s="409"/>
    </row>
    <row r="612" spans="1:13" ht="236.25">
      <c r="A612" s="274">
        <f>+A610+1</f>
        <v>474</v>
      </c>
      <c r="B612" s="400"/>
      <c r="C612" s="278" t="s">
        <v>752</v>
      </c>
      <c r="D612" s="414" t="s">
        <v>899</v>
      </c>
      <c r="E612" s="154" t="s">
        <v>2725</v>
      </c>
      <c r="F612" s="400"/>
      <c r="G612" s="400"/>
      <c r="H612" s="400" t="s">
        <v>331</v>
      </c>
      <c r="I612" s="407">
        <f t="shared" si="38"/>
        <v>4</v>
      </c>
      <c r="J612" s="278">
        <v>3</v>
      </c>
      <c r="K612" s="475"/>
      <c r="L612" s="408"/>
      <c r="M612" s="409">
        <v>1</v>
      </c>
    </row>
    <row r="613" spans="1:13" ht="157.5">
      <c r="A613" s="274">
        <f t="shared" si="39"/>
        <v>475</v>
      </c>
      <c r="B613" s="400"/>
      <c r="C613" s="278" t="s">
        <v>753</v>
      </c>
      <c r="D613" s="414" t="s">
        <v>900</v>
      </c>
      <c r="E613" s="154" t="s">
        <v>2726</v>
      </c>
      <c r="F613" s="400"/>
      <c r="G613" s="400"/>
      <c r="H613" s="400" t="s">
        <v>331</v>
      </c>
      <c r="I613" s="407">
        <f t="shared" si="38"/>
        <v>3</v>
      </c>
      <c r="J613" s="278">
        <v>2</v>
      </c>
      <c r="K613" s="475"/>
      <c r="L613" s="408"/>
      <c r="M613" s="409">
        <v>1</v>
      </c>
    </row>
    <row r="614" spans="1:13" ht="204.75">
      <c r="A614" s="274">
        <f t="shared" si="39"/>
        <v>476</v>
      </c>
      <c r="B614" s="400"/>
      <c r="C614" s="278" t="s">
        <v>754</v>
      </c>
      <c r="D614" s="414" t="s">
        <v>901</v>
      </c>
      <c r="E614" s="154" t="s">
        <v>2727</v>
      </c>
      <c r="F614" s="400"/>
      <c r="G614" s="400"/>
      <c r="H614" s="400" t="s">
        <v>331</v>
      </c>
      <c r="I614" s="407">
        <f t="shared" si="38"/>
        <v>4</v>
      </c>
      <c r="J614" s="278">
        <v>3</v>
      </c>
      <c r="K614" s="475"/>
      <c r="L614" s="408"/>
      <c r="M614" s="409">
        <v>1</v>
      </c>
    </row>
    <row r="615" spans="1:13" ht="220.5">
      <c r="A615" s="274">
        <f t="shared" si="39"/>
        <v>477</v>
      </c>
      <c r="B615" s="400"/>
      <c r="C615" s="278" t="s">
        <v>755</v>
      </c>
      <c r="D615" s="414" t="s">
        <v>902</v>
      </c>
      <c r="E615" s="154" t="s">
        <v>2728</v>
      </c>
      <c r="F615" s="400"/>
      <c r="G615" s="400"/>
      <c r="H615" s="400" t="s">
        <v>331</v>
      </c>
      <c r="I615" s="407">
        <f t="shared" si="38"/>
        <v>5</v>
      </c>
      <c r="J615" s="278">
        <v>4</v>
      </c>
      <c r="K615" s="475"/>
      <c r="L615" s="408"/>
      <c r="M615" s="409">
        <v>1</v>
      </c>
    </row>
    <row r="616" spans="1:13">
      <c r="A616" s="274"/>
      <c r="B616" s="400"/>
      <c r="C616" s="407" t="s">
        <v>771</v>
      </c>
      <c r="D616" s="400"/>
      <c r="E616" s="152"/>
      <c r="F616" s="400"/>
      <c r="G616" s="400"/>
      <c r="H616" s="400"/>
      <c r="I616" s="407">
        <f t="shared" si="38"/>
        <v>0</v>
      </c>
      <c r="J616" s="278"/>
      <c r="K616" s="475"/>
      <c r="L616" s="408"/>
      <c r="M616" s="409"/>
    </row>
    <row r="617" spans="1:13" ht="126">
      <c r="A617" s="274">
        <f>+A615+1</f>
        <v>478</v>
      </c>
      <c r="B617" s="400"/>
      <c r="C617" s="278" t="s">
        <v>756</v>
      </c>
      <c r="D617" s="464" t="s">
        <v>1311</v>
      </c>
      <c r="E617" s="154" t="s">
        <v>2729</v>
      </c>
      <c r="F617" s="400"/>
      <c r="G617" s="400"/>
      <c r="H617" s="400" t="s">
        <v>331</v>
      </c>
      <c r="I617" s="407">
        <f t="shared" si="38"/>
        <v>1</v>
      </c>
      <c r="J617" s="278"/>
      <c r="K617" s="475"/>
      <c r="L617" s="408"/>
      <c r="M617" s="409">
        <v>1</v>
      </c>
    </row>
    <row r="618" spans="1:13">
      <c r="A618" s="274"/>
      <c r="B618" s="400"/>
      <c r="C618" s="407" t="s">
        <v>772</v>
      </c>
      <c r="D618" s="400"/>
      <c r="E618" s="152" t="s">
        <v>2716</v>
      </c>
      <c r="F618" s="400"/>
      <c r="G618" s="400"/>
      <c r="H618" s="400"/>
      <c r="I618" s="407">
        <f t="shared" si="38"/>
        <v>0</v>
      </c>
      <c r="J618" s="278"/>
      <c r="K618" s="475"/>
      <c r="L618" s="408"/>
      <c r="M618" s="409"/>
    </row>
    <row r="619" spans="1:13" ht="204.75">
      <c r="A619" s="274">
        <f>+A617+1</f>
        <v>479</v>
      </c>
      <c r="B619" s="400"/>
      <c r="C619" s="278" t="s">
        <v>757</v>
      </c>
      <c r="D619" s="414" t="s">
        <v>903</v>
      </c>
      <c r="E619" s="154" t="s">
        <v>2730</v>
      </c>
      <c r="F619" s="400"/>
      <c r="G619" s="400"/>
      <c r="H619" s="400" t="s">
        <v>331</v>
      </c>
      <c r="I619" s="407">
        <f t="shared" si="38"/>
        <v>4</v>
      </c>
      <c r="J619" s="278">
        <v>3</v>
      </c>
      <c r="K619" s="475"/>
      <c r="L619" s="408"/>
      <c r="M619" s="409">
        <v>1</v>
      </c>
    </row>
    <row r="620" spans="1:13">
      <c r="A620" s="274"/>
      <c r="B620" s="400"/>
      <c r="C620" s="407" t="s">
        <v>773</v>
      </c>
      <c r="D620" s="400"/>
      <c r="E620" s="152" t="s">
        <v>2716</v>
      </c>
      <c r="F620" s="400"/>
      <c r="G620" s="400"/>
      <c r="H620" s="400"/>
      <c r="I620" s="407">
        <f t="shared" si="38"/>
        <v>0</v>
      </c>
      <c r="J620" s="278"/>
      <c r="K620" s="475"/>
      <c r="L620" s="408"/>
      <c r="M620" s="409"/>
    </row>
    <row r="621" spans="1:13" ht="126">
      <c r="A621" s="274">
        <f>+A619+1</f>
        <v>480</v>
      </c>
      <c r="B621" s="400"/>
      <c r="C621" s="278" t="s">
        <v>758</v>
      </c>
      <c r="D621" s="464" t="s">
        <v>1312</v>
      </c>
      <c r="E621" s="154" t="s">
        <v>2731</v>
      </c>
      <c r="F621" s="400"/>
      <c r="G621" s="400"/>
      <c r="H621" s="400" t="s">
        <v>331</v>
      </c>
      <c r="I621" s="407">
        <f t="shared" si="38"/>
        <v>1</v>
      </c>
      <c r="J621" s="278"/>
      <c r="K621" s="475"/>
      <c r="L621" s="408"/>
      <c r="M621" s="409">
        <v>1</v>
      </c>
    </row>
    <row r="622" spans="1:13">
      <c r="A622" s="274"/>
      <c r="B622" s="400"/>
      <c r="C622" s="407" t="s">
        <v>774</v>
      </c>
      <c r="D622" s="400"/>
      <c r="E622" s="152"/>
      <c r="F622" s="400"/>
      <c r="G622" s="400"/>
      <c r="H622" s="400"/>
      <c r="I622" s="407">
        <f t="shared" si="38"/>
        <v>0</v>
      </c>
      <c r="J622" s="278"/>
      <c r="K622" s="475"/>
      <c r="L622" s="408"/>
      <c r="M622" s="409"/>
    </row>
    <row r="623" spans="1:13" ht="126">
      <c r="A623" s="274">
        <f>+A621+1</f>
        <v>481</v>
      </c>
      <c r="B623" s="400"/>
      <c r="C623" s="278" t="s">
        <v>759</v>
      </c>
      <c r="D623" s="414" t="s">
        <v>904</v>
      </c>
      <c r="E623" s="154" t="s">
        <v>2732</v>
      </c>
      <c r="F623" s="400"/>
      <c r="G623" s="400"/>
      <c r="H623" s="400" t="s">
        <v>331</v>
      </c>
      <c r="I623" s="407">
        <f t="shared" si="38"/>
        <v>2</v>
      </c>
      <c r="J623" s="278">
        <v>1</v>
      </c>
      <c r="K623" s="475"/>
      <c r="L623" s="408"/>
      <c r="M623" s="409">
        <v>1</v>
      </c>
    </row>
    <row r="624" spans="1:13">
      <c r="A624" s="274"/>
      <c r="B624" s="400"/>
      <c r="C624" s="407" t="s">
        <v>775</v>
      </c>
      <c r="D624" s="400"/>
      <c r="E624" s="152"/>
      <c r="F624" s="400"/>
      <c r="G624" s="400"/>
      <c r="H624" s="400"/>
      <c r="I624" s="407">
        <f t="shared" si="38"/>
        <v>0</v>
      </c>
      <c r="J624" s="278"/>
      <c r="K624" s="475"/>
      <c r="L624" s="408"/>
      <c r="M624" s="409"/>
    </row>
    <row r="625" spans="1:13" ht="110.25">
      <c r="A625" s="274">
        <f>+A623+1</f>
        <v>482</v>
      </c>
      <c r="B625" s="400"/>
      <c r="C625" s="278" t="s">
        <v>760</v>
      </c>
      <c r="D625" s="414" t="s">
        <v>905</v>
      </c>
      <c r="E625" s="154" t="s">
        <v>2733</v>
      </c>
      <c r="F625" s="400"/>
      <c r="G625" s="400"/>
      <c r="H625" s="400" t="s">
        <v>331</v>
      </c>
      <c r="I625" s="407">
        <f t="shared" si="38"/>
        <v>2</v>
      </c>
      <c r="J625" s="278">
        <v>1</v>
      </c>
      <c r="K625" s="475"/>
      <c r="L625" s="408"/>
      <c r="M625" s="409">
        <v>1</v>
      </c>
    </row>
    <row r="626" spans="1:13">
      <c r="A626" s="274"/>
      <c r="B626" s="400"/>
      <c r="C626" s="407" t="s">
        <v>776</v>
      </c>
      <c r="D626" s="400"/>
      <c r="E626" s="152"/>
      <c r="F626" s="400"/>
      <c r="G626" s="400"/>
      <c r="H626" s="400"/>
      <c r="I626" s="407">
        <f t="shared" si="38"/>
        <v>0</v>
      </c>
      <c r="J626" s="278"/>
      <c r="K626" s="475"/>
      <c r="L626" s="408"/>
      <c r="M626" s="409"/>
    </row>
    <row r="627" spans="1:13" ht="126">
      <c r="A627" s="274">
        <f>+A625+1</f>
        <v>483</v>
      </c>
      <c r="B627" s="400"/>
      <c r="C627" s="278" t="s">
        <v>761</v>
      </c>
      <c r="D627" s="414" t="s">
        <v>906</v>
      </c>
      <c r="E627" s="154" t="s">
        <v>2734</v>
      </c>
      <c r="F627" s="400"/>
      <c r="G627" s="400"/>
      <c r="H627" s="400" t="s">
        <v>331</v>
      </c>
      <c r="I627" s="407">
        <f t="shared" si="38"/>
        <v>2</v>
      </c>
      <c r="J627" s="278">
        <v>1</v>
      </c>
      <c r="K627" s="475"/>
      <c r="L627" s="408"/>
      <c r="M627" s="409">
        <v>1</v>
      </c>
    </row>
    <row r="628" spans="1:13">
      <c r="A628" s="274"/>
      <c r="B628" s="400"/>
      <c r="C628" s="407" t="s">
        <v>777</v>
      </c>
      <c r="D628" s="275"/>
      <c r="E628" s="153"/>
      <c r="F628" s="400"/>
      <c r="G628" s="400"/>
      <c r="H628" s="400"/>
      <c r="I628" s="407">
        <f t="shared" si="38"/>
        <v>0</v>
      </c>
      <c r="J628" s="278"/>
      <c r="K628" s="475"/>
      <c r="L628" s="408"/>
      <c r="M628" s="409"/>
    </row>
    <row r="629" spans="1:13" ht="110.25">
      <c r="A629" s="274">
        <f>+A627+1</f>
        <v>484</v>
      </c>
      <c r="B629" s="400"/>
      <c r="C629" s="278" t="s">
        <v>762</v>
      </c>
      <c r="D629" s="464" t="s">
        <v>1313</v>
      </c>
      <c r="E629" s="154" t="s">
        <v>2735</v>
      </c>
      <c r="F629" s="400"/>
      <c r="G629" s="400"/>
      <c r="H629" s="400" t="s">
        <v>331</v>
      </c>
      <c r="I629" s="407">
        <f t="shared" si="38"/>
        <v>1</v>
      </c>
      <c r="J629" s="278"/>
      <c r="K629" s="475"/>
      <c r="L629" s="408"/>
      <c r="M629" s="409">
        <v>1</v>
      </c>
    </row>
    <row r="630" spans="1:13" ht="31.5">
      <c r="A630" s="274"/>
      <c r="B630" s="400"/>
      <c r="C630" s="407" t="s">
        <v>778</v>
      </c>
      <c r="D630" s="275"/>
      <c r="E630" s="153"/>
      <c r="F630" s="400"/>
      <c r="G630" s="400"/>
      <c r="H630" s="400"/>
      <c r="I630" s="407">
        <f t="shared" si="38"/>
        <v>0</v>
      </c>
      <c r="J630" s="278"/>
      <c r="K630" s="475"/>
      <c r="L630" s="408"/>
      <c r="M630" s="409"/>
    </row>
    <row r="631" spans="1:13" ht="126">
      <c r="A631" s="274">
        <f>+A629+1</f>
        <v>485</v>
      </c>
      <c r="B631" s="400"/>
      <c r="C631" s="278" t="s">
        <v>763</v>
      </c>
      <c r="D631" s="414" t="s">
        <v>907</v>
      </c>
      <c r="E631" s="154" t="s">
        <v>2736</v>
      </c>
      <c r="F631" s="400"/>
      <c r="G631" s="400"/>
      <c r="H631" s="400" t="s">
        <v>331</v>
      </c>
      <c r="I631" s="407">
        <f t="shared" si="38"/>
        <v>2</v>
      </c>
      <c r="J631" s="278">
        <v>1</v>
      </c>
      <c r="K631" s="475"/>
      <c r="L631" s="408"/>
      <c r="M631" s="409">
        <v>1</v>
      </c>
    </row>
    <row r="632" spans="1:13">
      <c r="A632" s="274"/>
      <c r="B632" s="400"/>
      <c r="C632" s="407" t="s">
        <v>779</v>
      </c>
      <c r="D632" s="275"/>
      <c r="E632" s="153"/>
      <c r="F632" s="400"/>
      <c r="G632" s="400"/>
      <c r="H632" s="400"/>
      <c r="I632" s="407">
        <f t="shared" si="38"/>
        <v>0</v>
      </c>
      <c r="J632" s="278"/>
      <c r="K632" s="475"/>
      <c r="L632" s="408"/>
      <c r="M632" s="409"/>
    </row>
    <row r="633" spans="1:13" ht="126">
      <c r="A633" s="274">
        <f>+A631+1</f>
        <v>486</v>
      </c>
      <c r="B633" s="400"/>
      <c r="C633" s="278" t="s">
        <v>764</v>
      </c>
      <c r="D633" s="414" t="s">
        <v>908</v>
      </c>
      <c r="E633" s="154" t="s">
        <v>2737</v>
      </c>
      <c r="F633" s="400"/>
      <c r="G633" s="400"/>
      <c r="H633" s="400" t="s">
        <v>331</v>
      </c>
      <c r="I633" s="407">
        <f t="shared" si="38"/>
        <v>2</v>
      </c>
      <c r="J633" s="278">
        <v>1</v>
      </c>
      <c r="K633" s="475"/>
      <c r="L633" s="408"/>
      <c r="M633" s="409">
        <v>1</v>
      </c>
    </row>
    <row r="634" spans="1:13">
      <c r="A634" s="274"/>
      <c r="B634" s="400"/>
      <c r="C634" s="407" t="s">
        <v>780</v>
      </c>
      <c r="D634" s="275"/>
      <c r="E634" s="153"/>
      <c r="F634" s="400"/>
      <c r="G634" s="400"/>
      <c r="H634" s="400"/>
      <c r="I634" s="407">
        <f t="shared" si="38"/>
        <v>0</v>
      </c>
      <c r="J634" s="278"/>
      <c r="K634" s="475"/>
      <c r="L634" s="408"/>
      <c r="M634" s="409"/>
    </row>
    <row r="635" spans="1:13" ht="173.25">
      <c r="A635" s="274">
        <f>+A633+1</f>
        <v>487</v>
      </c>
      <c r="B635" s="400"/>
      <c r="C635" s="278" t="s">
        <v>85</v>
      </c>
      <c r="D635" s="414" t="s">
        <v>909</v>
      </c>
      <c r="E635" s="154" t="s">
        <v>2738</v>
      </c>
      <c r="F635" s="400"/>
      <c r="G635" s="400"/>
      <c r="H635" s="400" t="s">
        <v>331</v>
      </c>
      <c r="I635" s="407">
        <f t="shared" si="38"/>
        <v>2</v>
      </c>
      <c r="J635" s="278">
        <v>1</v>
      </c>
      <c r="K635" s="475"/>
      <c r="L635" s="408"/>
      <c r="M635" s="409">
        <v>1</v>
      </c>
    </row>
    <row r="636" spans="1:13" ht="110.25">
      <c r="A636" s="274">
        <f>+A635+1</f>
        <v>488</v>
      </c>
      <c r="B636" s="400"/>
      <c r="C636" s="170" t="s">
        <v>910</v>
      </c>
      <c r="D636" s="414" t="s">
        <v>922</v>
      </c>
      <c r="E636" s="154" t="s">
        <v>2739</v>
      </c>
      <c r="F636" s="400"/>
      <c r="G636" s="400"/>
      <c r="H636" s="172" t="s">
        <v>331</v>
      </c>
      <c r="I636" s="407">
        <f t="shared" si="38"/>
        <v>1</v>
      </c>
      <c r="J636" s="278">
        <v>1</v>
      </c>
      <c r="K636" s="475"/>
      <c r="L636" s="408"/>
      <c r="M636" s="409"/>
    </row>
    <row r="637" spans="1:13" ht="173.25">
      <c r="A637" s="274">
        <f t="shared" ref="A637:A648" si="40">+A636+1</f>
        <v>489</v>
      </c>
      <c r="B637" s="400"/>
      <c r="C637" s="170" t="s">
        <v>86</v>
      </c>
      <c r="D637" s="414" t="s">
        <v>923</v>
      </c>
      <c r="E637" s="154" t="s">
        <v>2740</v>
      </c>
      <c r="F637" s="400"/>
      <c r="G637" s="400"/>
      <c r="H637" s="172" t="s">
        <v>331</v>
      </c>
      <c r="I637" s="407">
        <f t="shared" si="38"/>
        <v>1</v>
      </c>
      <c r="J637" s="278">
        <v>1</v>
      </c>
      <c r="K637" s="475"/>
      <c r="L637" s="408"/>
      <c r="M637" s="409"/>
    </row>
    <row r="638" spans="1:13" ht="189">
      <c r="A638" s="274">
        <f t="shared" si="40"/>
        <v>490</v>
      </c>
      <c r="B638" s="400"/>
      <c r="C638" s="170" t="s">
        <v>911</v>
      </c>
      <c r="D638" s="414" t="s">
        <v>924</v>
      </c>
      <c r="E638" s="154" t="s">
        <v>2741</v>
      </c>
      <c r="F638" s="400"/>
      <c r="G638" s="400"/>
      <c r="H638" s="172" t="s">
        <v>331</v>
      </c>
      <c r="I638" s="407">
        <f t="shared" si="38"/>
        <v>1</v>
      </c>
      <c r="J638" s="278">
        <v>1</v>
      </c>
      <c r="K638" s="475"/>
      <c r="L638" s="408"/>
      <c r="M638" s="409"/>
    </row>
    <row r="639" spans="1:13" ht="220.5">
      <c r="A639" s="274">
        <f t="shared" si="40"/>
        <v>491</v>
      </c>
      <c r="B639" s="400"/>
      <c r="C639" s="170" t="s">
        <v>912</v>
      </c>
      <c r="D639" s="414" t="s">
        <v>925</v>
      </c>
      <c r="E639" s="154" t="s">
        <v>2742</v>
      </c>
      <c r="F639" s="400"/>
      <c r="G639" s="400"/>
      <c r="H639" s="172" t="s">
        <v>331</v>
      </c>
      <c r="I639" s="407">
        <f t="shared" si="38"/>
        <v>1</v>
      </c>
      <c r="J639" s="278">
        <v>1</v>
      </c>
      <c r="K639" s="475"/>
      <c r="L639" s="408"/>
      <c r="M639" s="409"/>
    </row>
    <row r="640" spans="1:13" ht="236.25">
      <c r="A640" s="274">
        <f t="shared" si="40"/>
        <v>492</v>
      </c>
      <c r="B640" s="400"/>
      <c r="C640" s="170" t="s">
        <v>913</v>
      </c>
      <c r="D640" s="414" t="s">
        <v>926</v>
      </c>
      <c r="E640" s="154" t="s">
        <v>2743</v>
      </c>
      <c r="F640" s="400"/>
      <c r="G640" s="400"/>
      <c r="H640" s="172" t="s">
        <v>331</v>
      </c>
      <c r="I640" s="407">
        <f t="shared" si="38"/>
        <v>1</v>
      </c>
      <c r="J640" s="278">
        <v>1</v>
      </c>
      <c r="K640" s="475"/>
      <c r="L640" s="408"/>
      <c r="M640" s="409"/>
    </row>
    <row r="641" spans="1:13" ht="252">
      <c r="A641" s="274">
        <f t="shared" si="40"/>
        <v>493</v>
      </c>
      <c r="B641" s="400"/>
      <c r="C641" s="170" t="s">
        <v>914</v>
      </c>
      <c r="D641" s="414" t="s">
        <v>927</v>
      </c>
      <c r="E641" s="154" t="s">
        <v>2744</v>
      </c>
      <c r="F641" s="400"/>
      <c r="G641" s="400"/>
      <c r="H641" s="172" t="s">
        <v>331</v>
      </c>
      <c r="I641" s="407">
        <f t="shared" si="38"/>
        <v>1</v>
      </c>
      <c r="J641" s="278">
        <v>1</v>
      </c>
      <c r="K641" s="475"/>
      <c r="L641" s="408"/>
      <c r="M641" s="409"/>
    </row>
    <row r="642" spans="1:13" ht="346.5">
      <c r="A642" s="274">
        <f t="shared" si="40"/>
        <v>494</v>
      </c>
      <c r="B642" s="400"/>
      <c r="C642" s="170" t="s">
        <v>915</v>
      </c>
      <c r="D642" s="414" t="s">
        <v>928</v>
      </c>
      <c r="E642" s="154" t="s">
        <v>2745</v>
      </c>
      <c r="F642" s="400"/>
      <c r="G642" s="400"/>
      <c r="H642" s="172" t="s">
        <v>331</v>
      </c>
      <c r="I642" s="407">
        <f t="shared" si="38"/>
        <v>1</v>
      </c>
      <c r="J642" s="278">
        <v>1</v>
      </c>
      <c r="K642" s="475"/>
      <c r="L642" s="408"/>
      <c r="M642" s="409"/>
    </row>
    <row r="643" spans="1:13" ht="283.5">
      <c r="A643" s="274">
        <f t="shared" si="40"/>
        <v>495</v>
      </c>
      <c r="B643" s="400"/>
      <c r="C643" s="170" t="s">
        <v>916</v>
      </c>
      <c r="D643" s="414" t="s">
        <v>929</v>
      </c>
      <c r="E643" s="154" t="s">
        <v>2746</v>
      </c>
      <c r="F643" s="400"/>
      <c r="G643" s="400"/>
      <c r="H643" s="172" t="s">
        <v>331</v>
      </c>
      <c r="I643" s="407">
        <f t="shared" si="38"/>
        <v>1</v>
      </c>
      <c r="J643" s="278">
        <v>1</v>
      </c>
      <c r="K643" s="475"/>
      <c r="L643" s="408"/>
      <c r="M643" s="409"/>
    </row>
    <row r="644" spans="1:13" ht="330.75">
      <c r="A644" s="274">
        <f t="shared" si="40"/>
        <v>496</v>
      </c>
      <c r="B644" s="400"/>
      <c r="C644" s="170" t="s">
        <v>917</v>
      </c>
      <c r="D644" s="414" t="s">
        <v>930</v>
      </c>
      <c r="E644" s="154" t="s">
        <v>2747</v>
      </c>
      <c r="F644" s="400"/>
      <c r="G644" s="400"/>
      <c r="H644" s="172" t="s">
        <v>331</v>
      </c>
      <c r="I644" s="407">
        <f t="shared" si="38"/>
        <v>1</v>
      </c>
      <c r="J644" s="278">
        <v>1</v>
      </c>
      <c r="K644" s="475"/>
      <c r="L644" s="408"/>
      <c r="M644" s="409"/>
    </row>
    <row r="645" spans="1:13" ht="330.75">
      <c r="A645" s="274">
        <f t="shared" si="40"/>
        <v>497</v>
      </c>
      <c r="B645" s="400"/>
      <c r="C645" s="170" t="s">
        <v>918</v>
      </c>
      <c r="D645" s="414" t="s">
        <v>931</v>
      </c>
      <c r="E645" s="465" t="s">
        <v>2748</v>
      </c>
      <c r="F645" s="400"/>
      <c r="G645" s="400"/>
      <c r="H645" s="172" t="s">
        <v>331</v>
      </c>
      <c r="I645" s="407">
        <f t="shared" si="38"/>
        <v>1</v>
      </c>
      <c r="J645" s="278">
        <v>1</v>
      </c>
      <c r="K645" s="475"/>
      <c r="L645" s="408"/>
      <c r="M645" s="409"/>
    </row>
    <row r="646" spans="1:13" ht="346.5">
      <c r="A646" s="274">
        <f t="shared" si="40"/>
        <v>498</v>
      </c>
      <c r="B646" s="400"/>
      <c r="C646" s="170" t="s">
        <v>919</v>
      </c>
      <c r="D646" s="414" t="s">
        <v>932</v>
      </c>
      <c r="E646" s="154" t="s">
        <v>2749</v>
      </c>
      <c r="F646" s="400"/>
      <c r="G646" s="400"/>
      <c r="H646" s="172" t="s">
        <v>331</v>
      </c>
      <c r="I646" s="407">
        <f t="shared" si="38"/>
        <v>1</v>
      </c>
      <c r="J646" s="278">
        <v>1</v>
      </c>
      <c r="K646" s="475"/>
      <c r="L646" s="408"/>
      <c r="M646" s="409"/>
    </row>
    <row r="647" spans="1:13" ht="393.75">
      <c r="A647" s="274">
        <f t="shared" si="40"/>
        <v>499</v>
      </c>
      <c r="B647" s="400"/>
      <c r="C647" s="170" t="s">
        <v>920</v>
      </c>
      <c r="D647" s="414" t="s">
        <v>933</v>
      </c>
      <c r="E647" s="153" t="s">
        <v>2750</v>
      </c>
      <c r="F647" s="400"/>
      <c r="G647" s="400"/>
      <c r="H647" s="172" t="s">
        <v>331</v>
      </c>
      <c r="I647" s="407">
        <f t="shared" ref="I647:I709" si="41">SUM(J647:M647)</f>
        <v>1</v>
      </c>
      <c r="J647" s="278">
        <v>1</v>
      </c>
      <c r="K647" s="475"/>
      <c r="L647" s="408"/>
      <c r="M647" s="409"/>
    </row>
    <row r="648" spans="1:13" ht="409.5">
      <c r="A648" s="274">
        <f t="shared" si="40"/>
        <v>500</v>
      </c>
      <c r="B648" s="400"/>
      <c r="C648" s="170" t="s">
        <v>921</v>
      </c>
      <c r="D648" s="414" t="s">
        <v>934</v>
      </c>
      <c r="E648" s="154" t="s">
        <v>2751</v>
      </c>
      <c r="F648" s="400"/>
      <c r="G648" s="400"/>
      <c r="H648" s="172" t="s">
        <v>331</v>
      </c>
      <c r="I648" s="407">
        <f t="shared" si="41"/>
        <v>1</v>
      </c>
      <c r="J648" s="278">
        <v>1</v>
      </c>
      <c r="K648" s="475"/>
      <c r="L648" s="408"/>
      <c r="M648" s="409"/>
    </row>
    <row r="649" spans="1:13">
      <c r="A649" s="274"/>
      <c r="B649" s="400"/>
      <c r="C649" s="175" t="s">
        <v>401</v>
      </c>
      <c r="D649" s="414"/>
      <c r="E649" s="406"/>
      <c r="F649" s="400"/>
      <c r="G649" s="400"/>
      <c r="H649" s="172"/>
      <c r="I649" s="407">
        <f t="shared" si="41"/>
        <v>0</v>
      </c>
      <c r="J649" s="278"/>
      <c r="K649" s="475"/>
      <c r="L649" s="408"/>
      <c r="M649" s="409"/>
    </row>
    <row r="650" spans="1:13" ht="409.5">
      <c r="A650" s="274">
        <f>+A648+1</f>
        <v>501</v>
      </c>
      <c r="B650" s="400"/>
      <c r="C650" s="170" t="s">
        <v>326</v>
      </c>
      <c r="D650" s="414" t="s">
        <v>935</v>
      </c>
      <c r="E650" s="406" t="s">
        <v>2752</v>
      </c>
      <c r="F650" s="400"/>
      <c r="G650" s="400"/>
      <c r="H650" s="172" t="s">
        <v>329</v>
      </c>
      <c r="I650" s="407">
        <f t="shared" si="41"/>
        <v>4</v>
      </c>
      <c r="J650" s="278">
        <v>4</v>
      </c>
      <c r="K650" s="475"/>
      <c r="L650" s="408"/>
      <c r="M650" s="409"/>
    </row>
    <row r="651" spans="1:13" s="403" customFormat="1">
      <c r="A651" s="412"/>
      <c r="B651" s="399"/>
      <c r="C651" s="132" t="s">
        <v>263</v>
      </c>
      <c r="D651" s="399"/>
      <c r="E651" s="399"/>
      <c r="F651" s="399"/>
      <c r="G651" s="399"/>
      <c r="H651" s="400"/>
      <c r="I651" s="407">
        <f t="shared" si="41"/>
        <v>0</v>
      </c>
      <c r="J651" s="402"/>
      <c r="K651" s="475"/>
      <c r="L651" s="408"/>
      <c r="M651" s="409"/>
    </row>
    <row r="652" spans="1:13" s="413" customFormat="1">
      <c r="A652" s="274"/>
      <c r="B652" s="276" t="s">
        <v>443</v>
      </c>
      <c r="C652" s="407" t="s">
        <v>37</v>
      </c>
      <c r="D652" s="276"/>
      <c r="E652" s="276"/>
      <c r="F652" s="276"/>
      <c r="G652" s="276"/>
      <c r="H652" s="276"/>
      <c r="I652" s="407">
        <f t="shared" si="41"/>
        <v>0</v>
      </c>
      <c r="J652" s="278"/>
      <c r="K652" s="475"/>
      <c r="L652" s="408"/>
      <c r="M652" s="409"/>
    </row>
    <row r="653" spans="1:13" ht="47.25">
      <c r="A653" s="274">
        <f>+A650+1</f>
        <v>502</v>
      </c>
      <c r="B653" s="400"/>
      <c r="C653" s="278" t="s">
        <v>105</v>
      </c>
      <c r="D653" s="414" t="s">
        <v>829</v>
      </c>
      <c r="E653" s="154" t="s">
        <v>2753</v>
      </c>
      <c r="F653" s="400" t="s">
        <v>327</v>
      </c>
      <c r="G653" s="400"/>
      <c r="H653" s="400" t="s">
        <v>328</v>
      </c>
      <c r="I653" s="407">
        <f t="shared" si="41"/>
        <v>63</v>
      </c>
      <c r="J653" s="278">
        <v>63</v>
      </c>
      <c r="K653" s="475"/>
      <c r="L653" s="408"/>
      <c r="M653" s="409"/>
    </row>
    <row r="654" spans="1:13" ht="47.25">
      <c r="A654" s="274">
        <f t="shared" ref="A654:A681" si="42">+A653+1</f>
        <v>503</v>
      </c>
      <c r="B654" s="400"/>
      <c r="C654" s="278" t="s">
        <v>264</v>
      </c>
      <c r="D654" s="414" t="s">
        <v>830</v>
      </c>
      <c r="E654" s="154" t="s">
        <v>2754</v>
      </c>
      <c r="F654" s="400" t="s">
        <v>327</v>
      </c>
      <c r="G654" s="400"/>
      <c r="H654" s="400" t="s">
        <v>328</v>
      </c>
      <c r="I654" s="407">
        <f t="shared" si="41"/>
        <v>90</v>
      </c>
      <c r="J654" s="278">
        <v>90</v>
      </c>
      <c r="K654" s="475"/>
      <c r="L654" s="408"/>
      <c r="M654" s="409"/>
    </row>
    <row r="655" spans="1:13" ht="31.5">
      <c r="A655" s="274">
        <f t="shared" si="42"/>
        <v>504</v>
      </c>
      <c r="B655" s="400"/>
      <c r="C655" s="278" t="s">
        <v>265</v>
      </c>
      <c r="D655" s="414" t="s">
        <v>831</v>
      </c>
      <c r="E655" s="154" t="s">
        <v>2755</v>
      </c>
      <c r="F655" s="400" t="s">
        <v>327</v>
      </c>
      <c r="G655" s="400"/>
      <c r="H655" s="400" t="s">
        <v>328</v>
      </c>
      <c r="I655" s="407">
        <f t="shared" si="41"/>
        <v>39</v>
      </c>
      <c r="J655" s="278">
        <v>39</v>
      </c>
      <c r="K655" s="475"/>
      <c r="L655" s="408"/>
      <c r="M655" s="409"/>
    </row>
    <row r="656" spans="1:13" ht="47.25">
      <c r="A656" s="274">
        <f t="shared" si="42"/>
        <v>505</v>
      </c>
      <c r="B656" s="400"/>
      <c r="C656" s="278" t="s">
        <v>266</v>
      </c>
      <c r="D656" s="414" t="s">
        <v>832</v>
      </c>
      <c r="E656" s="154" t="s">
        <v>2756</v>
      </c>
      <c r="F656" s="400" t="s">
        <v>327</v>
      </c>
      <c r="G656" s="400" t="s">
        <v>327</v>
      </c>
      <c r="H656" s="400" t="s">
        <v>328</v>
      </c>
      <c r="I656" s="407">
        <f t="shared" si="41"/>
        <v>150</v>
      </c>
      <c r="J656" s="405">
        <v>150</v>
      </c>
      <c r="K656" s="475"/>
      <c r="L656" s="408"/>
      <c r="M656" s="409"/>
    </row>
    <row r="657" spans="1:13" ht="94.5">
      <c r="A657" s="274">
        <f t="shared" si="42"/>
        <v>506</v>
      </c>
      <c r="B657" s="400"/>
      <c r="C657" s="278" t="s">
        <v>267</v>
      </c>
      <c r="D657" s="414" t="s">
        <v>833</v>
      </c>
      <c r="E657" s="154" t="s">
        <v>2757</v>
      </c>
      <c r="F657" s="400" t="s">
        <v>327</v>
      </c>
      <c r="G657" s="400" t="s">
        <v>327</v>
      </c>
      <c r="H657" s="400" t="s">
        <v>329</v>
      </c>
      <c r="I657" s="407">
        <f t="shared" si="41"/>
        <v>59</v>
      </c>
      <c r="J657" s="278">
        <v>59</v>
      </c>
      <c r="K657" s="475"/>
      <c r="L657" s="408"/>
      <c r="M657" s="409"/>
    </row>
    <row r="658" spans="1:13" ht="47.25">
      <c r="A658" s="274">
        <f t="shared" si="42"/>
        <v>507</v>
      </c>
      <c r="B658" s="400"/>
      <c r="C658" s="278" t="s">
        <v>268</v>
      </c>
      <c r="D658" s="414" t="s">
        <v>834</v>
      </c>
      <c r="E658" s="154" t="s">
        <v>2758</v>
      </c>
      <c r="F658" s="400" t="s">
        <v>327</v>
      </c>
      <c r="G658" s="400" t="s">
        <v>327</v>
      </c>
      <c r="H658" s="400" t="s">
        <v>328</v>
      </c>
      <c r="I658" s="407">
        <f t="shared" si="41"/>
        <v>900</v>
      </c>
      <c r="J658" s="278">
        <v>900</v>
      </c>
      <c r="K658" s="475"/>
      <c r="L658" s="408"/>
      <c r="M658" s="409"/>
    </row>
    <row r="659" spans="1:13" ht="47.25">
      <c r="A659" s="274">
        <f t="shared" si="42"/>
        <v>508</v>
      </c>
      <c r="B659" s="400"/>
      <c r="C659" s="278" t="s">
        <v>269</v>
      </c>
      <c r="D659" s="414" t="s">
        <v>835</v>
      </c>
      <c r="E659" s="154" t="s">
        <v>2759</v>
      </c>
      <c r="F659" s="400" t="s">
        <v>327</v>
      </c>
      <c r="G659" s="400" t="s">
        <v>327</v>
      </c>
      <c r="H659" s="400" t="s">
        <v>328</v>
      </c>
      <c r="I659" s="407">
        <f t="shared" si="41"/>
        <v>30</v>
      </c>
      <c r="J659" s="278">
        <v>30</v>
      </c>
      <c r="K659" s="475"/>
      <c r="L659" s="408"/>
      <c r="M659" s="409"/>
    </row>
    <row r="660" spans="1:13" ht="47.25">
      <c r="A660" s="274">
        <f t="shared" si="42"/>
        <v>509</v>
      </c>
      <c r="B660" s="400"/>
      <c r="C660" s="278" t="s">
        <v>270</v>
      </c>
      <c r="D660" s="414" t="s">
        <v>836</v>
      </c>
      <c r="E660" s="154" t="s">
        <v>2760</v>
      </c>
      <c r="F660" s="400" t="s">
        <v>327</v>
      </c>
      <c r="G660" s="400" t="s">
        <v>327</v>
      </c>
      <c r="H660" s="400" t="s">
        <v>328</v>
      </c>
      <c r="I660" s="407">
        <f t="shared" si="41"/>
        <v>465</v>
      </c>
      <c r="J660" s="278">
        <v>465</v>
      </c>
      <c r="K660" s="475"/>
      <c r="L660" s="408"/>
      <c r="M660" s="409"/>
    </row>
    <row r="661" spans="1:13" ht="31.5">
      <c r="A661" s="274">
        <f t="shared" si="42"/>
        <v>510</v>
      </c>
      <c r="B661" s="400"/>
      <c r="C661" s="278" t="s">
        <v>271</v>
      </c>
      <c r="D661" s="414" t="s">
        <v>837</v>
      </c>
      <c r="E661" s="154" t="s">
        <v>2761</v>
      </c>
      <c r="F661" s="400" t="s">
        <v>327</v>
      </c>
      <c r="G661" s="400" t="s">
        <v>327</v>
      </c>
      <c r="H661" s="400" t="s">
        <v>328</v>
      </c>
      <c r="I661" s="407">
        <f t="shared" si="41"/>
        <v>37</v>
      </c>
      <c r="J661" s="278">
        <v>37</v>
      </c>
      <c r="K661" s="475"/>
      <c r="L661" s="408"/>
      <c r="M661" s="409"/>
    </row>
    <row r="662" spans="1:13" ht="31.5">
      <c r="A662" s="274">
        <f t="shared" si="42"/>
        <v>511</v>
      </c>
      <c r="B662" s="400"/>
      <c r="C662" s="278" t="s">
        <v>272</v>
      </c>
      <c r="D662" s="414" t="s">
        <v>838</v>
      </c>
      <c r="E662" s="154" t="s">
        <v>2762</v>
      </c>
      <c r="F662" s="400" t="s">
        <v>327</v>
      </c>
      <c r="G662" s="400" t="s">
        <v>327</v>
      </c>
      <c r="H662" s="400" t="s">
        <v>341</v>
      </c>
      <c r="I662" s="407">
        <f t="shared" si="41"/>
        <v>16</v>
      </c>
      <c r="J662" s="278">
        <v>16</v>
      </c>
      <c r="K662" s="475"/>
      <c r="L662" s="408"/>
      <c r="M662" s="409"/>
    </row>
    <row r="663" spans="1:13" ht="47.25">
      <c r="A663" s="274">
        <f t="shared" si="42"/>
        <v>512</v>
      </c>
      <c r="B663" s="400"/>
      <c r="C663" s="278" t="s">
        <v>273</v>
      </c>
      <c r="D663" s="414" t="s">
        <v>839</v>
      </c>
      <c r="E663" s="154" t="s">
        <v>2763</v>
      </c>
      <c r="F663" s="400" t="s">
        <v>327</v>
      </c>
      <c r="G663" s="400" t="s">
        <v>327</v>
      </c>
      <c r="H663" s="400" t="s">
        <v>342</v>
      </c>
      <c r="I663" s="407">
        <f t="shared" si="41"/>
        <v>22</v>
      </c>
      <c r="J663" s="278">
        <v>22</v>
      </c>
      <c r="K663" s="475"/>
      <c r="L663" s="408"/>
      <c r="M663" s="409"/>
    </row>
    <row r="664" spans="1:13" s="413" customFormat="1">
      <c r="A664" s="274"/>
      <c r="B664" s="276" t="s">
        <v>447</v>
      </c>
      <c r="C664" s="407" t="s">
        <v>277</v>
      </c>
      <c r="D664" s="276"/>
      <c r="E664" s="276"/>
      <c r="F664" s="276"/>
      <c r="G664" s="276"/>
      <c r="H664" s="276"/>
      <c r="I664" s="407">
        <f t="shared" si="41"/>
        <v>0</v>
      </c>
      <c r="J664" s="278"/>
      <c r="K664" s="475"/>
      <c r="L664" s="408"/>
      <c r="M664" s="409"/>
    </row>
    <row r="665" spans="1:13" ht="31.5">
      <c r="A665" s="274"/>
      <c r="B665" s="400"/>
      <c r="C665" s="278" t="s">
        <v>278</v>
      </c>
      <c r="D665" s="400"/>
      <c r="E665" s="400"/>
      <c r="F665" s="400"/>
      <c r="G665" s="400"/>
      <c r="H665" s="400"/>
      <c r="I665" s="407">
        <f t="shared" si="41"/>
        <v>0</v>
      </c>
      <c r="J665" s="278"/>
      <c r="K665" s="475"/>
      <c r="L665" s="408"/>
      <c r="M665" s="409"/>
    </row>
    <row r="666" spans="1:13" s="413" customFormat="1">
      <c r="A666" s="274"/>
      <c r="B666" s="276">
        <v>1</v>
      </c>
      <c r="C666" s="407" t="s">
        <v>279</v>
      </c>
      <c r="D666" s="400"/>
      <c r="E666" s="400"/>
      <c r="F666" s="276"/>
      <c r="G666" s="276"/>
      <c r="H666" s="276"/>
      <c r="I666" s="407">
        <f t="shared" si="41"/>
        <v>0</v>
      </c>
      <c r="J666" s="278"/>
      <c r="K666" s="475"/>
      <c r="L666" s="408"/>
      <c r="M666" s="409"/>
    </row>
    <row r="667" spans="1:13" ht="63">
      <c r="A667" s="274">
        <f>+A663+1</f>
        <v>513</v>
      </c>
      <c r="B667" s="400"/>
      <c r="C667" s="170" t="s">
        <v>280</v>
      </c>
      <c r="D667" s="414" t="s">
        <v>841</v>
      </c>
      <c r="E667" s="154" t="s">
        <v>2764</v>
      </c>
      <c r="F667" s="400" t="s">
        <v>327</v>
      </c>
      <c r="G667" s="400" t="s">
        <v>327</v>
      </c>
      <c r="H667" s="400" t="s">
        <v>341</v>
      </c>
      <c r="I667" s="407">
        <f t="shared" si="41"/>
        <v>210</v>
      </c>
      <c r="J667" s="405">
        <v>210</v>
      </c>
      <c r="K667" s="475"/>
      <c r="L667" s="408"/>
      <c r="M667" s="409"/>
    </row>
    <row r="668" spans="1:13" ht="157.5">
      <c r="A668" s="274">
        <f t="shared" si="42"/>
        <v>514</v>
      </c>
      <c r="B668" s="400"/>
      <c r="C668" s="170" t="s">
        <v>840</v>
      </c>
      <c r="D668" s="414" t="s">
        <v>842</v>
      </c>
      <c r="E668" s="154" t="s">
        <v>2765</v>
      </c>
      <c r="F668" s="400"/>
      <c r="G668" s="400" t="s">
        <v>327</v>
      </c>
      <c r="H668" s="400" t="s">
        <v>329</v>
      </c>
      <c r="I668" s="407">
        <f t="shared" si="41"/>
        <v>5</v>
      </c>
      <c r="J668" s="278">
        <v>5</v>
      </c>
      <c r="K668" s="475"/>
      <c r="L668" s="408"/>
      <c r="M668" s="409"/>
    </row>
    <row r="669" spans="1:13" s="413" customFormat="1">
      <c r="A669" s="274"/>
      <c r="B669" s="276">
        <v>2</v>
      </c>
      <c r="C669" s="407" t="s">
        <v>282</v>
      </c>
      <c r="D669" s="400"/>
      <c r="E669" s="172"/>
      <c r="F669" s="276"/>
      <c r="G669" s="276"/>
      <c r="H669" s="276"/>
      <c r="I669" s="407">
        <f t="shared" si="41"/>
        <v>0</v>
      </c>
      <c r="J669" s="278"/>
      <c r="K669" s="475"/>
      <c r="L669" s="408"/>
      <c r="M669" s="409"/>
    </row>
    <row r="670" spans="1:13" ht="126">
      <c r="A670" s="274">
        <f>+A668+1</f>
        <v>515</v>
      </c>
      <c r="B670" s="400"/>
      <c r="C670" s="278" t="s">
        <v>283</v>
      </c>
      <c r="D670" s="414" t="s">
        <v>843</v>
      </c>
      <c r="E670" s="154" t="s">
        <v>2766</v>
      </c>
      <c r="F670" s="400" t="s">
        <v>327</v>
      </c>
      <c r="G670" s="400" t="s">
        <v>327</v>
      </c>
      <c r="H670" s="400" t="s">
        <v>341</v>
      </c>
      <c r="I670" s="407">
        <f t="shared" si="41"/>
        <v>865</v>
      </c>
      <c r="J670" s="405">
        <v>865</v>
      </c>
      <c r="K670" s="475"/>
      <c r="L670" s="408"/>
      <c r="M670" s="409"/>
    </row>
    <row r="671" spans="1:13" ht="220.5">
      <c r="A671" s="274">
        <f t="shared" si="42"/>
        <v>516</v>
      </c>
      <c r="B671" s="400"/>
      <c r="C671" s="278" t="s">
        <v>284</v>
      </c>
      <c r="D671" s="414" t="s">
        <v>844</v>
      </c>
      <c r="E671" s="154" t="s">
        <v>2767</v>
      </c>
      <c r="F671" s="400"/>
      <c r="G671" s="400" t="s">
        <v>327</v>
      </c>
      <c r="H671" s="400" t="s">
        <v>329</v>
      </c>
      <c r="I671" s="407">
        <f t="shared" si="41"/>
        <v>13</v>
      </c>
      <c r="J671" s="278">
        <v>13</v>
      </c>
      <c r="K671" s="475"/>
      <c r="L671" s="408"/>
      <c r="M671" s="409"/>
    </row>
    <row r="672" spans="1:13" s="413" customFormat="1">
      <c r="A672" s="274"/>
      <c r="B672" s="276">
        <v>3</v>
      </c>
      <c r="C672" s="407" t="s">
        <v>285</v>
      </c>
      <c r="D672" s="400"/>
      <c r="E672" s="172"/>
      <c r="F672" s="276"/>
      <c r="G672" s="276"/>
      <c r="H672" s="276"/>
      <c r="I672" s="407">
        <f t="shared" si="41"/>
        <v>0</v>
      </c>
      <c r="J672" s="278"/>
      <c r="K672" s="475"/>
      <c r="L672" s="408"/>
      <c r="M672" s="409"/>
    </row>
    <row r="673" spans="1:13" ht="63">
      <c r="A673" s="274">
        <f>+A671+1</f>
        <v>517</v>
      </c>
      <c r="B673" s="400"/>
      <c r="C673" s="170" t="s">
        <v>845</v>
      </c>
      <c r="D673" s="414" t="s">
        <v>847</v>
      </c>
      <c r="E673" s="154" t="s">
        <v>847</v>
      </c>
      <c r="F673" s="400" t="s">
        <v>327</v>
      </c>
      <c r="G673" s="400" t="s">
        <v>327</v>
      </c>
      <c r="H673" s="400" t="s">
        <v>341</v>
      </c>
      <c r="I673" s="407">
        <f t="shared" si="41"/>
        <v>40</v>
      </c>
      <c r="J673" s="278">
        <v>40</v>
      </c>
      <c r="K673" s="475"/>
      <c r="L673" s="408"/>
      <c r="M673" s="409"/>
    </row>
    <row r="674" spans="1:13" ht="189">
      <c r="A674" s="274">
        <f t="shared" si="42"/>
        <v>518</v>
      </c>
      <c r="B674" s="400"/>
      <c r="C674" s="170" t="s">
        <v>846</v>
      </c>
      <c r="D674" s="414" t="s">
        <v>848</v>
      </c>
      <c r="E674" s="154" t="s">
        <v>2768</v>
      </c>
      <c r="F674" s="400" t="s">
        <v>327</v>
      </c>
      <c r="G674" s="400" t="s">
        <v>327</v>
      </c>
      <c r="H674" s="400" t="s">
        <v>329</v>
      </c>
      <c r="I674" s="407">
        <f t="shared" si="41"/>
        <v>1</v>
      </c>
      <c r="J674" s="278">
        <v>1</v>
      </c>
      <c r="K674" s="475"/>
      <c r="L674" s="408"/>
      <c r="M674" s="409"/>
    </row>
    <row r="675" spans="1:13" s="413" customFormat="1">
      <c r="A675" s="274"/>
      <c r="B675" s="276">
        <v>5</v>
      </c>
      <c r="C675" s="407" t="s">
        <v>286</v>
      </c>
      <c r="D675" s="400"/>
      <c r="E675" s="172"/>
      <c r="F675" s="276"/>
      <c r="G675" s="276"/>
      <c r="H675" s="276"/>
      <c r="I675" s="407">
        <f t="shared" si="41"/>
        <v>0</v>
      </c>
      <c r="J675" s="278"/>
      <c r="K675" s="475"/>
      <c r="L675" s="408"/>
      <c r="M675" s="409"/>
    </row>
    <row r="676" spans="1:13" ht="78.75">
      <c r="A676" s="274">
        <f>+A674+1</f>
        <v>519</v>
      </c>
      <c r="B676" s="400"/>
      <c r="C676" s="170" t="s">
        <v>287</v>
      </c>
      <c r="D676" s="414" t="s">
        <v>849</v>
      </c>
      <c r="E676" s="466" t="s">
        <v>2769</v>
      </c>
      <c r="F676" s="400" t="s">
        <v>327</v>
      </c>
      <c r="G676" s="400"/>
      <c r="H676" s="400" t="s">
        <v>341</v>
      </c>
      <c r="I676" s="407">
        <f t="shared" si="41"/>
        <v>1590</v>
      </c>
      <c r="J676" s="278">
        <v>1590</v>
      </c>
      <c r="K676" s="475"/>
      <c r="L676" s="408"/>
      <c r="M676" s="409"/>
    </row>
    <row r="677" spans="1:13" ht="94.5">
      <c r="A677" s="274">
        <f t="shared" si="42"/>
        <v>520</v>
      </c>
      <c r="B677" s="400"/>
      <c r="C677" s="170" t="s">
        <v>852</v>
      </c>
      <c r="D677" s="414" t="s">
        <v>849</v>
      </c>
      <c r="E677" s="466" t="s">
        <v>2770</v>
      </c>
      <c r="F677" s="400" t="s">
        <v>327</v>
      </c>
      <c r="G677" s="400"/>
      <c r="H677" s="400" t="s">
        <v>328</v>
      </c>
      <c r="I677" s="407">
        <f t="shared" si="41"/>
        <v>627</v>
      </c>
      <c r="J677" s="278">
        <v>627</v>
      </c>
      <c r="K677" s="475"/>
      <c r="L677" s="408"/>
      <c r="M677" s="409"/>
    </row>
    <row r="678" spans="1:13" ht="126">
      <c r="A678" s="274">
        <f t="shared" si="42"/>
        <v>521</v>
      </c>
      <c r="B678" s="400"/>
      <c r="C678" s="170" t="s">
        <v>853</v>
      </c>
      <c r="D678" s="414" t="s">
        <v>854</v>
      </c>
      <c r="E678" s="154" t="s">
        <v>2771</v>
      </c>
      <c r="F678" s="400" t="s">
        <v>327</v>
      </c>
      <c r="G678" s="400" t="s">
        <v>327</v>
      </c>
      <c r="H678" s="400" t="s">
        <v>329</v>
      </c>
      <c r="I678" s="407">
        <f t="shared" si="41"/>
        <v>30</v>
      </c>
      <c r="J678" s="278">
        <v>30</v>
      </c>
      <c r="K678" s="475"/>
      <c r="L678" s="408"/>
      <c r="M678" s="409"/>
    </row>
    <row r="679" spans="1:13" s="413" customFormat="1">
      <c r="A679" s="274"/>
      <c r="B679" s="276">
        <v>6</v>
      </c>
      <c r="C679" s="407" t="s">
        <v>288</v>
      </c>
      <c r="D679" s="400"/>
      <c r="E679" s="172"/>
      <c r="F679" s="276"/>
      <c r="G679" s="276"/>
      <c r="H679" s="276"/>
      <c r="I679" s="407">
        <f t="shared" si="41"/>
        <v>0</v>
      </c>
      <c r="J679" s="278"/>
      <c r="K679" s="475"/>
      <c r="L679" s="408"/>
      <c r="M679" s="409"/>
    </row>
    <row r="680" spans="1:13" ht="78.75">
      <c r="A680" s="274">
        <f>+A678+1</f>
        <v>522</v>
      </c>
      <c r="B680" s="400"/>
      <c r="C680" s="170" t="s">
        <v>289</v>
      </c>
      <c r="D680" s="414" t="s">
        <v>849</v>
      </c>
      <c r="E680" s="154" t="s">
        <v>2772</v>
      </c>
      <c r="F680" s="400" t="s">
        <v>327</v>
      </c>
      <c r="G680" s="400"/>
      <c r="H680" s="400" t="s">
        <v>341</v>
      </c>
      <c r="I680" s="407">
        <f t="shared" si="41"/>
        <v>315</v>
      </c>
      <c r="J680" s="278">
        <v>315</v>
      </c>
      <c r="K680" s="475"/>
      <c r="L680" s="408"/>
      <c r="M680" s="409"/>
    </row>
    <row r="681" spans="1:13" ht="141.75">
      <c r="A681" s="274">
        <f t="shared" si="42"/>
        <v>523</v>
      </c>
      <c r="B681" s="400"/>
      <c r="C681" s="170" t="s">
        <v>851</v>
      </c>
      <c r="D681" s="414" t="s">
        <v>850</v>
      </c>
      <c r="E681" s="154" t="s">
        <v>2773</v>
      </c>
      <c r="F681" s="400" t="s">
        <v>327</v>
      </c>
      <c r="G681" s="400" t="s">
        <v>327</v>
      </c>
      <c r="H681" s="400" t="s">
        <v>329</v>
      </c>
      <c r="I681" s="407">
        <f t="shared" si="41"/>
        <v>17</v>
      </c>
      <c r="J681" s="278">
        <v>17</v>
      </c>
      <c r="K681" s="475"/>
      <c r="L681" s="408"/>
      <c r="M681" s="409"/>
    </row>
    <row r="682" spans="1:13" s="403" customFormat="1">
      <c r="A682" s="412"/>
      <c r="B682" s="399"/>
      <c r="C682" s="132" t="s">
        <v>292</v>
      </c>
      <c r="D682" s="399"/>
      <c r="E682" s="399"/>
      <c r="F682" s="399"/>
      <c r="G682" s="399"/>
      <c r="H682" s="400"/>
      <c r="I682" s="407">
        <f t="shared" si="41"/>
        <v>0</v>
      </c>
      <c r="J682" s="402"/>
      <c r="K682" s="475"/>
      <c r="L682" s="408"/>
      <c r="M682" s="409"/>
    </row>
    <row r="683" spans="1:13" s="413" customFormat="1">
      <c r="A683" s="274"/>
      <c r="B683" s="276" t="s">
        <v>443</v>
      </c>
      <c r="C683" s="175" t="s">
        <v>293</v>
      </c>
      <c r="D683" s="276"/>
      <c r="E683" s="276"/>
      <c r="F683" s="276"/>
      <c r="G683" s="276"/>
      <c r="H683" s="276"/>
      <c r="I683" s="407">
        <f t="shared" si="41"/>
        <v>0</v>
      </c>
      <c r="J683" s="278"/>
      <c r="K683" s="475"/>
      <c r="L683" s="408"/>
      <c r="M683" s="409"/>
    </row>
    <row r="684" spans="1:13" ht="110.25">
      <c r="A684" s="274">
        <f>+A681+1</f>
        <v>524</v>
      </c>
      <c r="B684" s="400"/>
      <c r="C684" s="170" t="s">
        <v>297</v>
      </c>
      <c r="D684" s="414" t="s">
        <v>1257</v>
      </c>
      <c r="E684" s="153" t="s">
        <v>2774</v>
      </c>
      <c r="F684" s="400" t="s">
        <v>327</v>
      </c>
      <c r="G684" s="400" t="s">
        <v>327</v>
      </c>
      <c r="H684" s="172" t="s">
        <v>329</v>
      </c>
      <c r="I684" s="407">
        <f t="shared" si="41"/>
        <v>5</v>
      </c>
      <c r="J684" s="278">
        <v>5</v>
      </c>
      <c r="K684" s="475"/>
      <c r="L684" s="408"/>
      <c r="M684" s="409"/>
    </row>
    <row r="685" spans="1:13" ht="94.5">
      <c r="A685" s="274">
        <f t="shared" ref="A685:A690" si="43">+A684+1</f>
        <v>525</v>
      </c>
      <c r="B685" s="400"/>
      <c r="C685" s="170" t="s">
        <v>298</v>
      </c>
      <c r="D685" s="414" t="s">
        <v>1258</v>
      </c>
      <c r="E685" s="153" t="s">
        <v>2775</v>
      </c>
      <c r="F685" s="400" t="s">
        <v>327</v>
      </c>
      <c r="G685" s="400" t="s">
        <v>327</v>
      </c>
      <c r="H685" s="172" t="s">
        <v>330</v>
      </c>
      <c r="I685" s="407">
        <f t="shared" si="41"/>
        <v>3</v>
      </c>
      <c r="J685" s="278">
        <v>3</v>
      </c>
      <c r="K685" s="475"/>
      <c r="L685" s="408"/>
      <c r="M685" s="409"/>
    </row>
    <row r="686" spans="1:13">
      <c r="A686" s="274"/>
      <c r="B686" s="400"/>
      <c r="C686" s="175" t="s">
        <v>1255</v>
      </c>
      <c r="D686" s="414"/>
      <c r="E686" s="414"/>
      <c r="F686" s="400" t="s">
        <v>327</v>
      </c>
      <c r="G686" s="400" t="s">
        <v>327</v>
      </c>
      <c r="H686" s="186"/>
      <c r="I686" s="407">
        <f t="shared" si="41"/>
        <v>0</v>
      </c>
      <c r="J686" s="278"/>
      <c r="K686" s="475"/>
      <c r="L686" s="408"/>
      <c r="M686" s="409"/>
    </row>
    <row r="687" spans="1:13" ht="94.5">
      <c r="A687" s="274">
        <f>+A685+1</f>
        <v>526</v>
      </c>
      <c r="B687" s="400"/>
      <c r="C687" s="170" t="s">
        <v>453</v>
      </c>
      <c r="D687" s="414" t="s">
        <v>1259</v>
      </c>
      <c r="E687" s="154" t="s">
        <v>2776</v>
      </c>
      <c r="F687" s="400" t="s">
        <v>327</v>
      </c>
      <c r="G687" s="400" t="s">
        <v>327</v>
      </c>
      <c r="H687" s="172" t="s">
        <v>330</v>
      </c>
      <c r="I687" s="407">
        <f t="shared" si="41"/>
        <v>1</v>
      </c>
      <c r="J687" s="278">
        <v>1</v>
      </c>
      <c r="K687" s="475"/>
      <c r="L687" s="408"/>
      <c r="M687" s="409"/>
    </row>
    <row r="688" spans="1:13" ht="126">
      <c r="A688" s="274">
        <f t="shared" si="43"/>
        <v>527</v>
      </c>
      <c r="B688" s="400"/>
      <c r="C688" s="170" t="s">
        <v>303</v>
      </c>
      <c r="D688" s="414" t="s">
        <v>1260</v>
      </c>
      <c r="E688" s="153" t="s">
        <v>2777</v>
      </c>
      <c r="F688" s="400" t="s">
        <v>327</v>
      </c>
      <c r="G688" s="400" t="s">
        <v>327</v>
      </c>
      <c r="H688" s="172" t="s">
        <v>330</v>
      </c>
      <c r="I688" s="407">
        <f t="shared" si="41"/>
        <v>5</v>
      </c>
      <c r="J688" s="278">
        <v>5</v>
      </c>
      <c r="K688" s="475"/>
      <c r="L688" s="408"/>
      <c r="M688" s="409"/>
    </row>
    <row r="689" spans="1:13" s="413" customFormat="1" ht="94.5">
      <c r="A689" s="274">
        <f t="shared" si="43"/>
        <v>528</v>
      </c>
      <c r="B689" s="276" t="s">
        <v>446</v>
      </c>
      <c r="C689" s="170" t="s">
        <v>304</v>
      </c>
      <c r="D689" s="414" t="s">
        <v>1261</v>
      </c>
      <c r="E689" s="153" t="s">
        <v>2778</v>
      </c>
      <c r="F689" s="276"/>
      <c r="G689" s="276"/>
      <c r="H689" s="172" t="s">
        <v>330</v>
      </c>
      <c r="I689" s="407">
        <f t="shared" si="41"/>
        <v>19</v>
      </c>
      <c r="J689" s="278">
        <v>19</v>
      </c>
      <c r="K689" s="475"/>
      <c r="L689" s="408"/>
      <c r="M689" s="409"/>
    </row>
    <row r="690" spans="1:13" s="413" customFormat="1" ht="141.75">
      <c r="A690" s="274">
        <f t="shared" si="43"/>
        <v>529</v>
      </c>
      <c r="B690" s="276"/>
      <c r="C690" s="170" t="s">
        <v>306</v>
      </c>
      <c r="D690" s="414" t="s">
        <v>1262</v>
      </c>
      <c r="E690" s="154" t="s">
        <v>2779</v>
      </c>
      <c r="F690" s="400" t="s">
        <v>327</v>
      </c>
      <c r="G690" s="400" t="s">
        <v>327</v>
      </c>
      <c r="H690" s="172" t="s">
        <v>345</v>
      </c>
      <c r="I690" s="407">
        <f t="shared" si="41"/>
        <v>4</v>
      </c>
      <c r="J690" s="278">
        <v>4</v>
      </c>
      <c r="K690" s="475"/>
      <c r="L690" s="408"/>
      <c r="M690" s="409"/>
    </row>
    <row r="691" spans="1:13" ht="283.5">
      <c r="A691" s="274">
        <f>+A690+1</f>
        <v>530</v>
      </c>
      <c r="B691" s="400"/>
      <c r="C691" s="170" t="s">
        <v>1256</v>
      </c>
      <c r="D691" s="414" t="s">
        <v>1263</v>
      </c>
      <c r="E691" s="154" t="s">
        <v>2780</v>
      </c>
      <c r="F691" s="400" t="s">
        <v>327</v>
      </c>
      <c r="G691" s="400" t="s">
        <v>327</v>
      </c>
      <c r="H691" s="172" t="s">
        <v>345</v>
      </c>
      <c r="I691" s="407">
        <f t="shared" si="41"/>
        <v>2</v>
      </c>
      <c r="J691" s="278">
        <v>2</v>
      </c>
      <c r="K691" s="475"/>
      <c r="L691" s="408"/>
      <c r="M691" s="409"/>
    </row>
    <row r="692" spans="1:13">
      <c r="A692" s="274"/>
      <c r="B692" s="400"/>
      <c r="C692" s="175" t="s">
        <v>308</v>
      </c>
      <c r="D692" s="414"/>
      <c r="E692" s="406"/>
      <c r="F692" s="400" t="s">
        <v>327</v>
      </c>
      <c r="G692" s="400" t="s">
        <v>327</v>
      </c>
      <c r="H692" s="186"/>
      <c r="I692" s="407">
        <f t="shared" si="41"/>
        <v>0</v>
      </c>
      <c r="J692" s="278"/>
      <c r="K692" s="475"/>
      <c r="L692" s="408"/>
      <c r="M692" s="409"/>
    </row>
    <row r="693" spans="1:13" ht="267.75">
      <c r="A693" s="274">
        <f>+A691+1</f>
        <v>531</v>
      </c>
      <c r="B693" s="400"/>
      <c r="C693" s="170" t="s">
        <v>46</v>
      </c>
      <c r="D693" s="414" t="s">
        <v>1264</v>
      </c>
      <c r="E693" s="418" t="s">
        <v>2781</v>
      </c>
      <c r="F693" s="400" t="s">
        <v>327</v>
      </c>
      <c r="G693" s="400" t="s">
        <v>327</v>
      </c>
      <c r="H693" s="172" t="s">
        <v>329</v>
      </c>
      <c r="I693" s="407">
        <f t="shared" si="41"/>
        <v>1</v>
      </c>
      <c r="J693" s="278">
        <v>1</v>
      </c>
      <c r="K693" s="475"/>
      <c r="L693" s="408"/>
      <c r="M693" s="409"/>
    </row>
    <row r="694" spans="1:13" s="403" customFormat="1">
      <c r="A694" s="412"/>
      <c r="B694" s="399"/>
      <c r="C694" s="132" t="s">
        <v>309</v>
      </c>
      <c r="D694" s="399"/>
      <c r="E694" s="399"/>
      <c r="F694" s="399"/>
      <c r="G694" s="399"/>
      <c r="H694" s="400"/>
      <c r="I694" s="407">
        <f t="shared" si="41"/>
        <v>0</v>
      </c>
      <c r="J694" s="402"/>
      <c r="K694" s="475"/>
      <c r="L694" s="408"/>
      <c r="M694" s="409"/>
    </row>
    <row r="695" spans="1:13" s="416" customFormat="1">
      <c r="A695" s="404"/>
      <c r="B695" s="144"/>
      <c r="C695" s="175" t="s">
        <v>37</v>
      </c>
      <c r="D695" s="144"/>
      <c r="E695" s="144"/>
      <c r="F695" s="144"/>
      <c r="G695" s="144"/>
      <c r="H695" s="400"/>
      <c r="I695" s="407">
        <f t="shared" si="41"/>
        <v>0</v>
      </c>
      <c r="J695" s="405"/>
      <c r="K695" s="475"/>
      <c r="L695" s="408"/>
      <c r="M695" s="409"/>
    </row>
    <row r="696" spans="1:13" s="416" customFormat="1" ht="94.5">
      <c r="A696" s="404">
        <f>+A693+1</f>
        <v>532</v>
      </c>
      <c r="B696" s="144"/>
      <c r="C696" s="170" t="s">
        <v>313</v>
      </c>
      <c r="D696" s="414" t="s">
        <v>1265</v>
      </c>
      <c r="E696" s="418" t="s">
        <v>2782</v>
      </c>
      <c r="F696" s="144"/>
      <c r="G696" s="144"/>
      <c r="H696" s="172" t="s">
        <v>330</v>
      </c>
      <c r="I696" s="407">
        <f t="shared" si="41"/>
        <v>2</v>
      </c>
      <c r="J696" s="405">
        <v>2</v>
      </c>
      <c r="K696" s="475"/>
      <c r="L696" s="408"/>
      <c r="M696" s="409"/>
    </row>
    <row r="697" spans="1:13" s="416" customFormat="1" ht="126">
      <c r="A697" s="404">
        <f>+A696+1</f>
        <v>533</v>
      </c>
      <c r="B697" s="144"/>
      <c r="C697" s="170" t="s">
        <v>315</v>
      </c>
      <c r="D697" s="414" t="s">
        <v>1266</v>
      </c>
      <c r="E697" s="154" t="s">
        <v>2783</v>
      </c>
      <c r="F697" s="144"/>
      <c r="G697" s="144"/>
      <c r="H697" s="172" t="s">
        <v>329</v>
      </c>
      <c r="I697" s="407">
        <f t="shared" si="41"/>
        <v>2</v>
      </c>
      <c r="J697" s="405">
        <v>2</v>
      </c>
      <c r="K697" s="475"/>
      <c r="L697" s="408"/>
      <c r="M697" s="409"/>
    </row>
    <row r="698" spans="1:13" s="416" customFormat="1" ht="63">
      <c r="A698" s="467">
        <f t="shared" ref="A698:A701" si="44">+A697+1</f>
        <v>534</v>
      </c>
      <c r="B698" s="144"/>
      <c r="C698" s="170" t="s">
        <v>3037</v>
      </c>
      <c r="D698" s="414" t="s">
        <v>1267</v>
      </c>
      <c r="E698" s="154" t="s">
        <v>1267</v>
      </c>
      <c r="F698" s="144"/>
      <c r="G698" s="144"/>
      <c r="H698" s="468" t="s">
        <v>330</v>
      </c>
      <c r="I698" s="463">
        <f t="shared" si="41"/>
        <v>2</v>
      </c>
      <c r="J698" s="405">
        <v>2</v>
      </c>
      <c r="K698" s="475"/>
      <c r="L698" s="408"/>
      <c r="M698" s="409"/>
    </row>
    <row r="699" spans="1:13" s="416" customFormat="1" ht="315">
      <c r="A699" s="404">
        <f>+A698+1</f>
        <v>535</v>
      </c>
      <c r="B699" s="144"/>
      <c r="C699" s="170" t="s">
        <v>316</v>
      </c>
      <c r="D699" s="406" t="s">
        <v>2789</v>
      </c>
      <c r="E699" s="418" t="s">
        <v>2784</v>
      </c>
      <c r="F699" s="144"/>
      <c r="G699" s="144"/>
      <c r="H699" s="172" t="s">
        <v>329</v>
      </c>
      <c r="I699" s="407">
        <f t="shared" si="41"/>
        <v>1</v>
      </c>
      <c r="J699" s="405">
        <v>1</v>
      </c>
      <c r="K699" s="475"/>
      <c r="L699" s="408"/>
      <c r="M699" s="409"/>
    </row>
    <row r="700" spans="1:13" s="416" customFormat="1" ht="126">
      <c r="A700" s="404">
        <f t="shared" si="44"/>
        <v>536</v>
      </c>
      <c r="B700" s="144"/>
      <c r="C700" s="170" t="s">
        <v>317</v>
      </c>
      <c r="D700" s="414" t="s">
        <v>1268</v>
      </c>
      <c r="E700" s="418" t="s">
        <v>2785</v>
      </c>
      <c r="F700" s="144"/>
      <c r="G700" s="144"/>
      <c r="H700" s="172" t="s">
        <v>330</v>
      </c>
      <c r="I700" s="407">
        <f t="shared" si="41"/>
        <v>85</v>
      </c>
      <c r="J700" s="405">
        <v>85</v>
      </c>
      <c r="K700" s="475"/>
      <c r="L700" s="408"/>
      <c r="M700" s="409"/>
    </row>
    <row r="701" spans="1:13" s="416" customFormat="1" ht="63">
      <c r="A701" s="404">
        <f t="shared" si="44"/>
        <v>537</v>
      </c>
      <c r="B701" s="144"/>
      <c r="C701" s="170" t="s">
        <v>318</v>
      </c>
      <c r="D701" s="414" t="s">
        <v>1269</v>
      </c>
      <c r="E701" s="154" t="s">
        <v>3045</v>
      </c>
      <c r="F701" s="144"/>
      <c r="G701" s="144"/>
      <c r="H701" s="172" t="s">
        <v>330</v>
      </c>
      <c r="I701" s="407">
        <f t="shared" si="41"/>
        <v>85</v>
      </c>
      <c r="J701" s="405">
        <v>85</v>
      </c>
      <c r="K701" s="475"/>
      <c r="L701" s="408"/>
      <c r="M701" s="409"/>
    </row>
    <row r="702" spans="1:13" s="403" customFormat="1" ht="31.5">
      <c r="A702" s="412"/>
      <c r="B702" s="399"/>
      <c r="C702" s="132" t="s">
        <v>325</v>
      </c>
      <c r="D702" s="399"/>
      <c r="E702" s="152"/>
      <c r="F702" s="399"/>
      <c r="G702" s="399"/>
      <c r="H702" s="400"/>
      <c r="I702" s="407">
        <f t="shared" si="41"/>
        <v>0</v>
      </c>
      <c r="J702" s="402"/>
      <c r="K702" s="475"/>
      <c r="L702" s="408"/>
      <c r="M702" s="409"/>
    </row>
    <row r="703" spans="1:13" s="413" customFormat="1">
      <c r="A703" s="274"/>
      <c r="B703" s="276" t="s">
        <v>444</v>
      </c>
      <c r="C703" s="407" t="s">
        <v>37</v>
      </c>
      <c r="D703" s="276"/>
      <c r="E703" s="166"/>
      <c r="F703" s="276"/>
      <c r="G703" s="276"/>
      <c r="H703" s="276"/>
      <c r="I703" s="407">
        <f t="shared" si="41"/>
        <v>0</v>
      </c>
      <c r="J703" s="278"/>
      <c r="K703" s="475"/>
      <c r="L703" s="408"/>
      <c r="M703" s="409"/>
    </row>
    <row r="704" spans="1:13" ht="409.5">
      <c r="A704" s="274">
        <f>+A701+1</f>
        <v>538</v>
      </c>
      <c r="B704" s="400"/>
      <c r="C704" s="278" t="s">
        <v>326</v>
      </c>
      <c r="D704" s="414" t="s">
        <v>1270</v>
      </c>
      <c r="E704" s="154" t="s">
        <v>2786</v>
      </c>
      <c r="F704" s="400" t="s">
        <v>327</v>
      </c>
      <c r="G704" s="400"/>
      <c r="H704" s="400" t="s">
        <v>329</v>
      </c>
      <c r="I704" s="407">
        <f t="shared" si="41"/>
        <v>5</v>
      </c>
      <c r="J704" s="278">
        <v>4</v>
      </c>
      <c r="K704" s="475">
        <v>1</v>
      </c>
      <c r="L704" s="408"/>
      <c r="M704" s="409"/>
    </row>
    <row r="705" spans="1:13" s="413" customFormat="1">
      <c r="A705" s="274"/>
      <c r="B705" s="276" t="s">
        <v>445</v>
      </c>
      <c r="C705" s="407" t="s">
        <v>60</v>
      </c>
      <c r="D705" s="276"/>
      <c r="E705" s="166"/>
      <c r="F705" s="276"/>
      <c r="G705" s="276"/>
      <c r="H705" s="276"/>
      <c r="I705" s="407">
        <f t="shared" si="41"/>
        <v>0</v>
      </c>
      <c r="J705" s="278"/>
      <c r="K705" s="475"/>
      <c r="L705" s="408"/>
      <c r="M705" s="409"/>
    </row>
    <row r="706" spans="1:13" s="413" customFormat="1">
      <c r="A706" s="274"/>
      <c r="B706" s="276" t="s">
        <v>443</v>
      </c>
      <c r="C706" s="407" t="s">
        <v>72</v>
      </c>
      <c r="D706" s="276"/>
      <c r="E706" s="166"/>
      <c r="F706" s="276"/>
      <c r="G706" s="276"/>
      <c r="H706" s="276"/>
      <c r="I706" s="407">
        <f t="shared" si="41"/>
        <v>0</v>
      </c>
      <c r="J706" s="278"/>
      <c r="K706" s="475"/>
      <c r="L706" s="408"/>
      <c r="M706" s="409"/>
    </row>
    <row r="707" spans="1:13" ht="409.5">
      <c r="A707" s="274">
        <f>+A704+1</f>
        <v>539</v>
      </c>
      <c r="B707" s="400"/>
      <c r="C707" s="278" t="s">
        <v>452</v>
      </c>
      <c r="D707" s="275" t="s">
        <v>1314</v>
      </c>
      <c r="E707" s="419" t="s">
        <v>2787</v>
      </c>
      <c r="F707" s="400" t="s">
        <v>327</v>
      </c>
      <c r="G707" s="400" t="s">
        <v>327</v>
      </c>
      <c r="H707" s="400" t="s">
        <v>329</v>
      </c>
      <c r="I707" s="407">
        <f t="shared" si="41"/>
        <v>2</v>
      </c>
      <c r="J707" s="278"/>
      <c r="K707" s="475">
        <v>2</v>
      </c>
      <c r="L707" s="408"/>
      <c r="M707" s="409"/>
    </row>
    <row r="708" spans="1:13" s="413" customFormat="1">
      <c r="A708" s="274"/>
      <c r="B708" s="276" t="s">
        <v>447</v>
      </c>
      <c r="C708" s="407" t="s">
        <v>74</v>
      </c>
      <c r="D708" s="276"/>
      <c r="E708" s="166"/>
      <c r="F708" s="276"/>
      <c r="G708" s="276"/>
      <c r="H708" s="276"/>
      <c r="I708" s="407">
        <f t="shared" si="41"/>
        <v>0</v>
      </c>
      <c r="J708" s="278"/>
      <c r="K708" s="475"/>
      <c r="L708" s="408"/>
      <c r="M708" s="409"/>
    </row>
    <row r="709" spans="1:13" ht="315">
      <c r="A709" s="274">
        <f>+A707+1</f>
        <v>540</v>
      </c>
      <c r="B709" s="400"/>
      <c r="C709" s="278" t="s">
        <v>632</v>
      </c>
      <c r="D709" s="275" t="s">
        <v>1315</v>
      </c>
      <c r="E709" s="154" t="s">
        <v>2788</v>
      </c>
      <c r="F709" s="400" t="s">
        <v>327</v>
      </c>
      <c r="G709" s="400" t="s">
        <v>327</v>
      </c>
      <c r="H709" s="400" t="s">
        <v>329</v>
      </c>
      <c r="I709" s="407">
        <f t="shared" si="41"/>
        <v>5</v>
      </c>
      <c r="J709" s="278"/>
      <c r="K709" s="475">
        <v>5</v>
      </c>
      <c r="L709" s="408"/>
      <c r="M709" s="409"/>
    </row>
    <row r="710" spans="1:13">
      <c r="A710" s="277"/>
      <c r="B710" s="400"/>
      <c r="C710" s="407" t="s">
        <v>448</v>
      </c>
      <c r="D710" s="400"/>
      <c r="E710" s="400"/>
      <c r="F710" s="400"/>
      <c r="G710" s="400"/>
      <c r="H710" s="400"/>
      <c r="I710" s="469">
        <f>SUM(I6:I709)</f>
        <v>259274</v>
      </c>
      <c r="J710" s="469">
        <f>SUM(J6:J709)</f>
        <v>241407</v>
      </c>
      <c r="K710" s="478">
        <f>SUM(K6:K709)</f>
        <v>225</v>
      </c>
      <c r="L710" s="489">
        <f>SUM(L6:L709)</f>
        <v>11273</v>
      </c>
      <c r="M710" s="493">
        <f>SUM(M6:M709)</f>
        <v>6369</v>
      </c>
    </row>
  </sheetData>
  <autoFilter ref="A5:M710"/>
  <mergeCells count="14">
    <mergeCell ref="H3:H4"/>
    <mergeCell ref="A1:M1"/>
    <mergeCell ref="B2:M2"/>
    <mergeCell ref="E3:E4"/>
    <mergeCell ref="M3:M4"/>
    <mergeCell ref="D3:D4"/>
    <mergeCell ref="L3:L4"/>
    <mergeCell ref="A3:A4"/>
    <mergeCell ref="B3:B4"/>
    <mergeCell ref="C3:C4"/>
    <mergeCell ref="K3:K4"/>
    <mergeCell ref="I3:I4"/>
    <mergeCell ref="J3:J4"/>
    <mergeCell ref="F3:G3"/>
  </mergeCells>
  <conditionalFormatting sqref="C188:C195">
    <cfRule type="duplicateValues" dxfId="5" priority="1"/>
    <cfRule type="duplicateValues" dxfId="4" priority="2"/>
  </conditionalFormatting>
  <conditionalFormatting sqref="C196:C254 C178:C187">
    <cfRule type="duplicateValues" dxfId="3" priority="7"/>
  </conditionalFormatting>
  <conditionalFormatting sqref="C196:C317 C178:C187">
    <cfRule type="duplicateValues" dxfId="2" priority="13"/>
  </conditionalFormatting>
  <conditionalFormatting sqref="C318">
    <cfRule type="duplicateValues" dxfId="1" priority="6"/>
  </conditionalFormatting>
  <pageMargins left="0.51181102362204722" right="0.43307086614173229" top="0.62992125984251968" bottom="0.59055118110236227" header="0.31496062992125984" footer="0.31496062992125984"/>
  <pageSetup paperSize="9" fitToHeight="0" orientation="landscape" blackAndWhite="1" r:id="rId1"/>
  <headerFooter>
    <oddFooter>&amp;C&amp;P/&amp;N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57"/>
  <sheetViews>
    <sheetView view="pageBreakPreview" zoomScale="115" zoomScaleNormal="100" zoomScaleSheetLayoutView="115" workbookViewId="0">
      <pane xSplit="14" ySplit="3" topLeftCell="O4" activePane="bottomRight" state="frozen"/>
      <selection pane="topRight" activeCell="O1" sqref="O1"/>
      <selection pane="bottomLeft" activeCell="A4" sqref="A4"/>
      <selection pane="bottomRight" activeCell="C11" sqref="C11"/>
    </sheetView>
  </sheetViews>
  <sheetFormatPr defaultColWidth="9.140625" defaultRowHeight="15"/>
  <cols>
    <col min="1" max="1" width="5.7109375" style="88" customWidth="1"/>
    <col min="2" max="2" width="44.140625" style="88" hidden="1" customWidth="1"/>
    <col min="3" max="3" width="48.5703125" style="88" customWidth="1"/>
    <col min="4" max="4" width="39.7109375" style="88" hidden="1" customWidth="1"/>
    <col min="5" max="5" width="22" style="88" hidden="1" customWidth="1"/>
    <col min="6" max="6" width="19.7109375" style="88" hidden="1" customWidth="1"/>
    <col min="7" max="11" width="18.7109375" style="88" hidden="1" customWidth="1"/>
    <col min="12" max="12" width="76.28515625" style="88" customWidth="1"/>
    <col min="13" max="13" width="27" style="88" hidden="1" customWidth="1"/>
    <col min="14" max="14" width="20.7109375" style="88" hidden="1" customWidth="1"/>
    <col min="15" max="16384" width="9.140625" style="88"/>
  </cols>
  <sheetData>
    <row r="1" spans="1:14" s="64" customFormat="1" ht="42" customHeight="1">
      <c r="A1" s="611" t="s">
        <v>3266</v>
      </c>
      <c r="B1" s="611"/>
      <c r="C1" s="611"/>
      <c r="D1" s="611"/>
      <c r="E1" s="611"/>
      <c r="F1" s="611"/>
      <c r="G1" s="611"/>
      <c r="H1" s="611"/>
      <c r="I1" s="611"/>
      <c r="J1" s="611"/>
      <c r="K1" s="611"/>
      <c r="L1" s="611"/>
    </row>
    <row r="2" spans="1:14" s="65" customFormat="1" ht="16.5">
      <c r="A2" s="610" t="s">
        <v>2834</v>
      </c>
      <c r="B2" s="610" t="s">
        <v>3267</v>
      </c>
      <c r="C2" s="610" t="s">
        <v>3268</v>
      </c>
      <c r="D2" s="610" t="s">
        <v>3269</v>
      </c>
      <c r="E2" s="610" t="s">
        <v>3270</v>
      </c>
      <c r="F2" s="610" t="s">
        <v>3</v>
      </c>
      <c r="G2" s="610" t="s">
        <v>3271</v>
      </c>
      <c r="H2" s="610"/>
      <c r="I2" s="610"/>
      <c r="J2" s="610" t="s">
        <v>3272</v>
      </c>
      <c r="K2" s="610" t="s">
        <v>3273</v>
      </c>
      <c r="L2" s="612" t="s">
        <v>3274</v>
      </c>
    </row>
    <row r="3" spans="1:14" s="65" customFormat="1" ht="16.5" customHeight="1">
      <c r="A3" s="610"/>
      <c r="B3" s="610"/>
      <c r="C3" s="610"/>
      <c r="D3" s="610"/>
      <c r="E3" s="610"/>
      <c r="F3" s="610"/>
      <c r="G3" s="115" t="s">
        <v>3275</v>
      </c>
      <c r="H3" s="115" t="s">
        <v>3276</v>
      </c>
      <c r="I3" s="115" t="s">
        <v>3277</v>
      </c>
      <c r="J3" s="610"/>
      <c r="K3" s="610"/>
      <c r="L3" s="612"/>
    </row>
    <row r="4" spans="1:14" s="67" customFormat="1" ht="16.5">
      <c r="A4" s="97" t="s">
        <v>443</v>
      </c>
      <c r="B4" s="97"/>
      <c r="C4" s="96" t="s">
        <v>451</v>
      </c>
      <c r="D4" s="97"/>
      <c r="E4" s="116">
        <f>SUM(E5:E41)</f>
        <v>29372262110</v>
      </c>
      <c r="F4" s="111"/>
      <c r="G4" s="111"/>
      <c r="H4" s="111">
        <f t="shared" ref="H4:J4" si="0">SUM(H5:H41)</f>
        <v>674478520</v>
      </c>
      <c r="I4" s="111">
        <f t="shared" si="0"/>
        <v>28697783590</v>
      </c>
      <c r="J4" s="111">
        <f t="shared" si="0"/>
        <v>29372248000</v>
      </c>
      <c r="K4" s="111">
        <v>29372000000</v>
      </c>
      <c r="L4" s="66"/>
    </row>
    <row r="5" spans="1:14" s="70" customFormat="1" ht="33">
      <c r="A5" s="120">
        <v>1</v>
      </c>
      <c r="B5" s="114" t="s">
        <v>3278</v>
      </c>
      <c r="C5" s="114" t="s">
        <v>3279</v>
      </c>
      <c r="D5" s="117" t="s">
        <v>3280</v>
      </c>
      <c r="E5" s="121">
        <f>H5+I5</f>
        <v>693369790</v>
      </c>
      <c r="F5" s="121"/>
      <c r="G5" s="121"/>
      <c r="H5" s="121"/>
      <c r="I5" s="121">
        <v>693369790</v>
      </c>
      <c r="J5" s="79">
        <f>ROUNDDOWN(E5,-3)</f>
        <v>693369000</v>
      </c>
      <c r="K5" s="79"/>
      <c r="L5" s="114" t="s">
        <v>3570</v>
      </c>
      <c r="M5" s="68">
        <f>+'[1]Phân chia theo phần'!S50</f>
        <v>693369790</v>
      </c>
      <c r="N5" s="69">
        <f>+E5-M5</f>
        <v>0</v>
      </c>
    </row>
    <row r="6" spans="1:14" s="70" customFormat="1" ht="33">
      <c r="A6" s="120">
        <v>2</v>
      </c>
      <c r="B6" s="114" t="s">
        <v>3278</v>
      </c>
      <c r="C6" s="114" t="s">
        <v>3281</v>
      </c>
      <c r="D6" s="117" t="s">
        <v>3282</v>
      </c>
      <c r="E6" s="121">
        <f t="shared" ref="E6:E40" si="1">H6+I6</f>
        <v>741714000</v>
      </c>
      <c r="F6" s="121"/>
      <c r="G6" s="121"/>
      <c r="H6" s="121"/>
      <c r="I6" s="121">
        <v>741714000</v>
      </c>
      <c r="J6" s="79">
        <f t="shared" ref="J6:J41" si="2">ROUNDDOWN(E6,-3)</f>
        <v>741714000</v>
      </c>
      <c r="K6" s="79"/>
      <c r="L6" s="114" t="s">
        <v>3283</v>
      </c>
      <c r="M6" s="68">
        <f>+'[1]Phân chia theo phần'!T50</f>
        <v>741714000</v>
      </c>
      <c r="N6" s="69">
        <f t="shared" ref="N6:N41" si="3">+E6-M6</f>
        <v>0</v>
      </c>
    </row>
    <row r="7" spans="1:14" s="70" customFormat="1" ht="33">
      <c r="A7" s="120">
        <v>3</v>
      </c>
      <c r="B7" s="114" t="s">
        <v>3278</v>
      </c>
      <c r="C7" s="114" t="s">
        <v>3284</v>
      </c>
      <c r="D7" s="103" t="s">
        <v>3285</v>
      </c>
      <c r="E7" s="121">
        <f t="shared" si="1"/>
        <v>490794000</v>
      </c>
      <c r="F7" s="121"/>
      <c r="G7" s="121"/>
      <c r="H7" s="121"/>
      <c r="I7" s="121">
        <v>490794000</v>
      </c>
      <c r="J7" s="79">
        <f t="shared" si="2"/>
        <v>490794000</v>
      </c>
      <c r="K7" s="79"/>
      <c r="L7" s="114" t="s">
        <v>3286</v>
      </c>
      <c r="M7" s="68">
        <f>+'[1]Phân chia theo phần'!U50</f>
        <v>490794000</v>
      </c>
      <c r="N7" s="69">
        <f t="shared" si="3"/>
        <v>0</v>
      </c>
    </row>
    <row r="8" spans="1:14" s="70" customFormat="1" ht="33">
      <c r="A8" s="120">
        <v>4</v>
      </c>
      <c r="B8" s="114" t="s">
        <v>3278</v>
      </c>
      <c r="C8" s="114" t="s">
        <v>3287</v>
      </c>
      <c r="D8" s="103" t="s">
        <v>3288</v>
      </c>
      <c r="E8" s="121">
        <f t="shared" si="1"/>
        <v>826747140</v>
      </c>
      <c r="F8" s="121"/>
      <c r="G8" s="121"/>
      <c r="H8" s="121"/>
      <c r="I8" s="121">
        <v>826747140</v>
      </c>
      <c r="J8" s="79">
        <f t="shared" si="2"/>
        <v>826747000</v>
      </c>
      <c r="K8" s="79"/>
      <c r="L8" s="114" t="s">
        <v>3571</v>
      </c>
      <c r="M8" s="68">
        <f>+'[1]Phân chia theo phần'!V50</f>
        <v>826747140</v>
      </c>
      <c r="N8" s="69">
        <f t="shared" si="3"/>
        <v>0</v>
      </c>
    </row>
    <row r="9" spans="1:14" s="70" customFormat="1" ht="33">
      <c r="A9" s="120">
        <v>5</v>
      </c>
      <c r="B9" s="114" t="s">
        <v>3278</v>
      </c>
      <c r="C9" s="114" t="s">
        <v>3289</v>
      </c>
      <c r="D9" s="103" t="s">
        <v>3290</v>
      </c>
      <c r="E9" s="121">
        <f t="shared" si="1"/>
        <v>460708000</v>
      </c>
      <c r="F9" s="121"/>
      <c r="G9" s="121"/>
      <c r="H9" s="121"/>
      <c r="I9" s="121">
        <v>460708000</v>
      </c>
      <c r="J9" s="79">
        <f t="shared" si="2"/>
        <v>460708000</v>
      </c>
      <c r="K9" s="79"/>
      <c r="L9" s="114" t="s">
        <v>3291</v>
      </c>
      <c r="M9" s="68">
        <f>+'[1]Phân chia theo phần'!W50</f>
        <v>460708000</v>
      </c>
      <c r="N9" s="69">
        <f t="shared" si="3"/>
        <v>0</v>
      </c>
    </row>
    <row r="10" spans="1:14" s="70" customFormat="1" ht="33">
      <c r="A10" s="120">
        <v>6</v>
      </c>
      <c r="B10" s="114" t="s">
        <v>3278</v>
      </c>
      <c r="C10" s="114" t="s">
        <v>3292</v>
      </c>
      <c r="D10" s="103" t="s">
        <v>3293</v>
      </c>
      <c r="E10" s="121">
        <f t="shared" si="1"/>
        <v>932343720</v>
      </c>
      <c r="F10" s="121"/>
      <c r="G10" s="121"/>
      <c r="H10" s="121"/>
      <c r="I10" s="121">
        <v>932343720</v>
      </c>
      <c r="J10" s="79">
        <f t="shared" si="2"/>
        <v>932343000</v>
      </c>
      <c r="K10" s="79"/>
      <c r="L10" s="114" t="s">
        <v>3294</v>
      </c>
      <c r="M10" s="68">
        <f>+'[1]Phân chia theo phần'!X50</f>
        <v>932343720</v>
      </c>
      <c r="N10" s="69">
        <f t="shared" si="3"/>
        <v>0</v>
      </c>
    </row>
    <row r="11" spans="1:14" s="73" customFormat="1" ht="33">
      <c r="A11" s="100">
        <v>7</v>
      </c>
      <c r="B11" s="101" t="s">
        <v>3278</v>
      </c>
      <c r="C11" s="101" t="s">
        <v>3295</v>
      </c>
      <c r="D11" s="103" t="s">
        <v>3296</v>
      </c>
      <c r="E11" s="104">
        <f>H11+I11</f>
        <v>521326130</v>
      </c>
      <c r="F11" s="104"/>
      <c r="G11" s="104"/>
      <c r="H11" s="104">
        <v>62269000</v>
      </c>
      <c r="I11" s="104">
        <v>459057130</v>
      </c>
      <c r="J11" s="98">
        <f t="shared" si="2"/>
        <v>521326000</v>
      </c>
      <c r="K11" s="98"/>
      <c r="L11" s="101" t="s">
        <v>3297</v>
      </c>
      <c r="M11" s="71">
        <f>+'[1]Phân chia theo phần'!Y50+'[1]Phân chia theo phần'!Y19</f>
        <v>521326130</v>
      </c>
      <c r="N11" s="72">
        <f t="shared" si="3"/>
        <v>0</v>
      </c>
    </row>
    <row r="12" spans="1:14" s="70" customFormat="1" ht="33">
      <c r="A12" s="120">
        <v>8</v>
      </c>
      <c r="B12" s="114" t="s">
        <v>3278</v>
      </c>
      <c r="C12" s="114" t="s">
        <v>3298</v>
      </c>
      <c r="D12" s="92" t="s">
        <v>3299</v>
      </c>
      <c r="E12" s="90">
        <f t="shared" si="1"/>
        <v>619062090</v>
      </c>
      <c r="F12" s="90"/>
      <c r="G12" s="90"/>
      <c r="H12" s="90"/>
      <c r="I12" s="90">
        <v>619062090</v>
      </c>
      <c r="J12" s="91">
        <f t="shared" si="2"/>
        <v>619062000</v>
      </c>
      <c r="K12" s="91"/>
      <c r="L12" s="114" t="s">
        <v>3300</v>
      </c>
      <c r="M12" s="68">
        <f>+'[1]Phân chia theo phần'!Z50</f>
        <v>619062090</v>
      </c>
      <c r="N12" s="69">
        <f t="shared" si="3"/>
        <v>0</v>
      </c>
    </row>
    <row r="13" spans="1:14" s="73" customFormat="1" ht="33">
      <c r="A13" s="100">
        <v>9</v>
      </c>
      <c r="B13" s="101" t="s">
        <v>3278</v>
      </c>
      <c r="C13" s="101" t="s">
        <v>3301</v>
      </c>
      <c r="D13" s="92" t="s">
        <v>3302</v>
      </c>
      <c r="E13" s="93">
        <f t="shared" si="1"/>
        <v>401713000</v>
      </c>
      <c r="F13" s="93"/>
      <c r="G13" s="93"/>
      <c r="H13" s="93"/>
      <c r="I13" s="93">
        <v>401713000</v>
      </c>
      <c r="J13" s="94">
        <f t="shared" si="2"/>
        <v>401713000</v>
      </c>
      <c r="K13" s="94"/>
      <c r="L13" s="101" t="s">
        <v>3303</v>
      </c>
      <c r="M13" s="71">
        <f>+'[1]Phân chia theo phần'!AA50</f>
        <v>401713000</v>
      </c>
      <c r="N13" s="72">
        <f t="shared" si="3"/>
        <v>0</v>
      </c>
    </row>
    <row r="14" spans="1:14" s="73" customFormat="1" ht="33">
      <c r="A14" s="100">
        <v>10</v>
      </c>
      <c r="B14" s="101" t="s">
        <v>3278</v>
      </c>
      <c r="C14" s="101" t="s">
        <v>3304</v>
      </c>
      <c r="D14" s="92" t="s">
        <v>3305</v>
      </c>
      <c r="E14" s="93">
        <f t="shared" si="1"/>
        <v>374575790</v>
      </c>
      <c r="F14" s="93"/>
      <c r="G14" s="93"/>
      <c r="H14" s="93">
        <v>39750000</v>
      </c>
      <c r="I14" s="93">
        <v>334825790</v>
      </c>
      <c r="J14" s="94">
        <f t="shared" si="2"/>
        <v>374575000</v>
      </c>
      <c r="K14" s="94"/>
      <c r="L14" s="101" t="s">
        <v>3306</v>
      </c>
      <c r="M14" s="71">
        <f>+'[1]Phân chia theo phần'!AB50+'[1]Phân chia theo phần'!AB19</f>
        <v>374575790</v>
      </c>
      <c r="N14" s="72">
        <f t="shared" si="3"/>
        <v>0</v>
      </c>
    </row>
    <row r="15" spans="1:14" s="70" customFormat="1" ht="33">
      <c r="A15" s="120">
        <v>11</v>
      </c>
      <c r="B15" s="114" t="s">
        <v>3278</v>
      </c>
      <c r="C15" s="114" t="s">
        <v>3307</v>
      </c>
      <c r="D15" s="92" t="s">
        <v>3308</v>
      </c>
      <c r="E15" s="90">
        <f t="shared" si="1"/>
        <v>820188800</v>
      </c>
      <c r="F15" s="90"/>
      <c r="G15" s="90"/>
      <c r="H15" s="90"/>
      <c r="I15" s="90">
        <v>820188800</v>
      </c>
      <c r="J15" s="91">
        <f t="shared" si="2"/>
        <v>820188000</v>
      </c>
      <c r="K15" s="91"/>
      <c r="L15" s="114" t="s">
        <v>3309</v>
      </c>
      <c r="M15" s="68">
        <f>+'[1]Phân chia theo phần'!AC50</f>
        <v>820188800</v>
      </c>
      <c r="N15" s="69">
        <f t="shared" si="3"/>
        <v>0</v>
      </c>
    </row>
    <row r="16" spans="1:14" s="70" customFormat="1" ht="33">
      <c r="A16" s="120">
        <v>12</v>
      </c>
      <c r="B16" s="114" t="s">
        <v>3278</v>
      </c>
      <c r="C16" s="114" t="s">
        <v>3310</v>
      </c>
      <c r="D16" s="92" t="s">
        <v>3311</v>
      </c>
      <c r="E16" s="90">
        <f t="shared" si="1"/>
        <v>994321890</v>
      </c>
      <c r="F16" s="90"/>
      <c r="G16" s="90"/>
      <c r="H16" s="90"/>
      <c r="I16" s="90">
        <v>994321890</v>
      </c>
      <c r="J16" s="91">
        <f t="shared" si="2"/>
        <v>994321000</v>
      </c>
      <c r="K16" s="91"/>
      <c r="L16" s="114" t="s">
        <v>3312</v>
      </c>
      <c r="M16" s="68">
        <f>+'[1]Phân chia theo phần'!AD50</f>
        <v>994321890</v>
      </c>
      <c r="N16" s="69">
        <f t="shared" si="3"/>
        <v>0</v>
      </c>
    </row>
    <row r="17" spans="1:14" s="70" customFormat="1" ht="33">
      <c r="A17" s="120">
        <v>13</v>
      </c>
      <c r="B17" s="114" t="s">
        <v>3278</v>
      </c>
      <c r="C17" s="114" t="s">
        <v>3313</v>
      </c>
      <c r="D17" s="92" t="s">
        <v>3314</v>
      </c>
      <c r="E17" s="90">
        <f t="shared" si="1"/>
        <v>145508830</v>
      </c>
      <c r="F17" s="90"/>
      <c r="G17" s="90"/>
      <c r="H17" s="90"/>
      <c r="I17" s="90">
        <v>145508830</v>
      </c>
      <c r="J17" s="91">
        <f t="shared" si="2"/>
        <v>145508000</v>
      </c>
      <c r="K17" s="91"/>
      <c r="L17" s="114" t="s">
        <v>3315</v>
      </c>
      <c r="M17" s="68">
        <f>+'[1]Phân chia theo phần'!AE50</f>
        <v>145508360</v>
      </c>
      <c r="N17" s="69">
        <f t="shared" si="3"/>
        <v>470</v>
      </c>
    </row>
    <row r="18" spans="1:14" s="70" customFormat="1" ht="33">
      <c r="A18" s="120">
        <v>14</v>
      </c>
      <c r="B18" s="114" t="s">
        <v>3278</v>
      </c>
      <c r="C18" s="114" t="s">
        <v>3316</v>
      </c>
      <c r="D18" s="89" t="s">
        <v>3317</v>
      </c>
      <c r="E18" s="90">
        <f t="shared" si="1"/>
        <v>440987190</v>
      </c>
      <c r="F18" s="90"/>
      <c r="G18" s="90"/>
      <c r="H18" s="90"/>
      <c r="I18" s="90">
        <v>440987190</v>
      </c>
      <c r="J18" s="91">
        <f t="shared" si="2"/>
        <v>440987000</v>
      </c>
      <c r="K18" s="91"/>
      <c r="L18" s="114" t="s">
        <v>3318</v>
      </c>
      <c r="M18" s="68">
        <f>+'[1]Phân chia theo phần'!AF50</f>
        <v>440987190</v>
      </c>
      <c r="N18" s="69">
        <f t="shared" si="3"/>
        <v>0</v>
      </c>
    </row>
    <row r="19" spans="1:14" s="70" customFormat="1" ht="33">
      <c r="A19" s="120">
        <v>15</v>
      </c>
      <c r="B19" s="114" t="s">
        <v>3278</v>
      </c>
      <c r="C19" s="114" t="s">
        <v>3319</v>
      </c>
      <c r="D19" s="89" t="s">
        <v>3320</v>
      </c>
      <c r="E19" s="90">
        <f t="shared" si="1"/>
        <v>325411390</v>
      </c>
      <c r="F19" s="90"/>
      <c r="G19" s="90"/>
      <c r="H19" s="90"/>
      <c r="I19" s="90">
        <v>325411390</v>
      </c>
      <c r="J19" s="91">
        <f t="shared" si="2"/>
        <v>325411000</v>
      </c>
      <c r="K19" s="91"/>
      <c r="L19" s="114" t="s">
        <v>3321</v>
      </c>
      <c r="M19" s="68">
        <f>+'[1]Phân chia theo phần'!AG50</f>
        <v>325411390</v>
      </c>
      <c r="N19" s="69">
        <f t="shared" si="3"/>
        <v>0</v>
      </c>
    </row>
    <row r="20" spans="1:14" s="70" customFormat="1" ht="33">
      <c r="A20" s="120">
        <v>16</v>
      </c>
      <c r="B20" s="114" t="s">
        <v>3278</v>
      </c>
      <c r="C20" s="114" t="s">
        <v>3322</v>
      </c>
      <c r="D20" s="89" t="s">
        <v>3323</v>
      </c>
      <c r="E20" s="90">
        <f t="shared" si="1"/>
        <v>542532190</v>
      </c>
      <c r="F20" s="90"/>
      <c r="G20" s="90"/>
      <c r="H20" s="90"/>
      <c r="I20" s="90">
        <v>542532190</v>
      </c>
      <c r="J20" s="91">
        <f t="shared" si="2"/>
        <v>542532000</v>
      </c>
      <c r="K20" s="91"/>
      <c r="L20" s="114" t="s">
        <v>3324</v>
      </c>
      <c r="M20" s="68">
        <f>+'[1]Phân chia theo phần'!AH50</f>
        <v>542532190</v>
      </c>
      <c r="N20" s="69">
        <f t="shared" si="3"/>
        <v>0</v>
      </c>
    </row>
    <row r="21" spans="1:14" s="70" customFormat="1" ht="33">
      <c r="A21" s="120">
        <v>17</v>
      </c>
      <c r="B21" s="114" t="s">
        <v>3278</v>
      </c>
      <c r="C21" s="114" t="s">
        <v>3325</v>
      </c>
      <c r="D21" s="117" t="s">
        <v>3326</v>
      </c>
      <c r="E21" s="121">
        <f t="shared" si="1"/>
        <v>685103580</v>
      </c>
      <c r="F21" s="121"/>
      <c r="G21" s="121"/>
      <c r="H21" s="121"/>
      <c r="I21" s="121">
        <v>685103580</v>
      </c>
      <c r="J21" s="79">
        <f t="shared" si="2"/>
        <v>685103000</v>
      </c>
      <c r="K21" s="79"/>
      <c r="L21" s="114" t="s">
        <v>3327</v>
      </c>
      <c r="M21" s="68">
        <f>+'[1]Phân chia theo phần'!AI50</f>
        <v>685103580</v>
      </c>
      <c r="N21" s="69">
        <f t="shared" si="3"/>
        <v>0</v>
      </c>
    </row>
    <row r="22" spans="1:14" s="70" customFormat="1" ht="33">
      <c r="A22" s="120">
        <v>18</v>
      </c>
      <c r="B22" s="114" t="s">
        <v>3278</v>
      </c>
      <c r="C22" s="114" t="s">
        <v>3328</v>
      </c>
      <c r="D22" s="117" t="s">
        <v>3329</v>
      </c>
      <c r="E22" s="121">
        <f t="shared" si="1"/>
        <v>784440190</v>
      </c>
      <c r="F22" s="121"/>
      <c r="G22" s="121"/>
      <c r="H22" s="121"/>
      <c r="I22" s="121">
        <v>784440190</v>
      </c>
      <c r="J22" s="79">
        <f t="shared" si="2"/>
        <v>784440000</v>
      </c>
      <c r="K22" s="79"/>
      <c r="L22" s="114" t="s">
        <v>3572</v>
      </c>
      <c r="M22" s="68">
        <f>+'[1]Phân chia theo phần'!AJ50</f>
        <v>784440190</v>
      </c>
      <c r="N22" s="69">
        <f t="shared" si="3"/>
        <v>0</v>
      </c>
    </row>
    <row r="23" spans="1:14" s="70" customFormat="1" ht="33">
      <c r="A23" s="120">
        <v>19</v>
      </c>
      <c r="B23" s="114" t="s">
        <v>3278</v>
      </c>
      <c r="C23" s="114" t="s">
        <v>3330</v>
      </c>
      <c r="D23" s="117" t="s">
        <v>3331</v>
      </c>
      <c r="E23" s="121">
        <f t="shared" si="1"/>
        <v>617931190</v>
      </c>
      <c r="F23" s="121"/>
      <c r="G23" s="121"/>
      <c r="H23" s="121"/>
      <c r="I23" s="121">
        <v>617931190</v>
      </c>
      <c r="J23" s="79">
        <f t="shared" si="2"/>
        <v>617931000</v>
      </c>
      <c r="K23" s="79"/>
      <c r="L23" s="114" t="s">
        <v>3332</v>
      </c>
      <c r="M23" s="68">
        <f>+'[1]Phân chia theo phần'!AK50</f>
        <v>617931190</v>
      </c>
      <c r="N23" s="69">
        <f t="shared" si="3"/>
        <v>0</v>
      </c>
    </row>
    <row r="24" spans="1:14" s="70" customFormat="1" ht="33">
      <c r="A24" s="120">
        <v>20</v>
      </c>
      <c r="B24" s="114" t="s">
        <v>3278</v>
      </c>
      <c r="C24" s="114" t="s">
        <v>3333</v>
      </c>
      <c r="D24" s="117" t="s">
        <v>3334</v>
      </c>
      <c r="E24" s="121">
        <f t="shared" si="1"/>
        <v>287635100</v>
      </c>
      <c r="F24" s="121"/>
      <c r="G24" s="121"/>
      <c r="H24" s="121"/>
      <c r="I24" s="121">
        <v>287635100</v>
      </c>
      <c r="J24" s="79">
        <f t="shared" si="2"/>
        <v>287635000</v>
      </c>
      <c r="K24" s="79"/>
      <c r="L24" s="114" t="s">
        <v>3335</v>
      </c>
      <c r="M24" s="68">
        <f>+'[1]Phân chia theo phần'!AL50</f>
        <v>287635100</v>
      </c>
      <c r="N24" s="69">
        <f t="shared" si="3"/>
        <v>0</v>
      </c>
    </row>
    <row r="25" spans="1:14" s="73" customFormat="1" ht="33">
      <c r="A25" s="100">
        <v>21</v>
      </c>
      <c r="B25" s="101" t="s">
        <v>3278</v>
      </c>
      <c r="C25" s="101" t="s">
        <v>3336</v>
      </c>
      <c r="D25" s="103" t="s">
        <v>3337</v>
      </c>
      <c r="E25" s="104">
        <f t="shared" si="1"/>
        <v>1157441670</v>
      </c>
      <c r="F25" s="104"/>
      <c r="G25" s="104"/>
      <c r="H25" s="104">
        <v>572459520</v>
      </c>
      <c r="I25" s="104">
        <v>584982150</v>
      </c>
      <c r="J25" s="98">
        <f t="shared" si="2"/>
        <v>1157441000</v>
      </c>
      <c r="K25" s="98"/>
      <c r="L25" s="101" t="s">
        <v>3338</v>
      </c>
      <c r="M25" s="71">
        <f>+'[1]Phân chia theo phần'!AM50+'[1]Phân chia theo phần'!AM19</f>
        <v>1157441670</v>
      </c>
      <c r="N25" s="72">
        <f t="shared" si="3"/>
        <v>0</v>
      </c>
    </row>
    <row r="26" spans="1:14" s="73" customFormat="1" ht="33">
      <c r="A26" s="100">
        <v>22</v>
      </c>
      <c r="B26" s="101" t="s">
        <v>3278</v>
      </c>
      <c r="C26" s="101" t="s">
        <v>3339</v>
      </c>
      <c r="D26" s="103" t="s">
        <v>3340</v>
      </c>
      <c r="E26" s="104">
        <f t="shared" si="1"/>
        <v>2087530190</v>
      </c>
      <c r="F26" s="104"/>
      <c r="G26" s="104"/>
      <c r="H26" s="104"/>
      <c r="I26" s="104">
        <v>2087530190</v>
      </c>
      <c r="J26" s="98">
        <f t="shared" si="2"/>
        <v>2087530000</v>
      </c>
      <c r="K26" s="98"/>
      <c r="L26" s="101" t="s">
        <v>3341</v>
      </c>
      <c r="M26" s="71">
        <f>+'[1]Phân chia theo phần'!AN50</f>
        <v>2087530190</v>
      </c>
      <c r="N26" s="72">
        <f t="shared" si="3"/>
        <v>0</v>
      </c>
    </row>
    <row r="27" spans="1:14" s="70" customFormat="1" ht="33">
      <c r="A27" s="120">
        <v>23</v>
      </c>
      <c r="B27" s="114" t="s">
        <v>3278</v>
      </c>
      <c r="C27" s="114" t="s">
        <v>3342</v>
      </c>
      <c r="D27" s="117" t="s">
        <v>3343</v>
      </c>
      <c r="E27" s="121">
        <f t="shared" si="1"/>
        <v>1352788860</v>
      </c>
      <c r="F27" s="121"/>
      <c r="G27" s="121"/>
      <c r="H27" s="121"/>
      <c r="I27" s="121">
        <v>1352788860</v>
      </c>
      <c r="J27" s="79">
        <f t="shared" si="2"/>
        <v>1352788000</v>
      </c>
      <c r="K27" s="79"/>
      <c r="L27" s="114" t="s">
        <v>3344</v>
      </c>
      <c r="M27" s="68">
        <f>+'[1]Phân chia theo phần'!AO50</f>
        <v>1352788860</v>
      </c>
      <c r="N27" s="69">
        <f t="shared" si="3"/>
        <v>0</v>
      </c>
    </row>
    <row r="28" spans="1:14" s="70" customFormat="1" ht="33">
      <c r="A28" s="120">
        <v>24</v>
      </c>
      <c r="B28" s="114" t="s">
        <v>3278</v>
      </c>
      <c r="C28" s="114" t="s">
        <v>3345</v>
      </c>
      <c r="D28" s="117" t="s">
        <v>3346</v>
      </c>
      <c r="E28" s="121">
        <f t="shared" si="1"/>
        <v>649005000</v>
      </c>
      <c r="F28" s="121"/>
      <c r="G28" s="121"/>
      <c r="H28" s="121"/>
      <c r="I28" s="121">
        <v>649005000</v>
      </c>
      <c r="J28" s="79">
        <f t="shared" si="2"/>
        <v>649005000</v>
      </c>
      <c r="K28" s="79"/>
      <c r="L28" s="114" t="s">
        <v>3347</v>
      </c>
      <c r="M28" s="68">
        <f>+'[1]Phân chia theo phần'!AP50</f>
        <v>649005000</v>
      </c>
      <c r="N28" s="69">
        <f t="shared" si="3"/>
        <v>0</v>
      </c>
    </row>
    <row r="29" spans="1:14" s="70" customFormat="1" ht="33">
      <c r="A29" s="120">
        <v>25</v>
      </c>
      <c r="B29" s="114" t="s">
        <v>3278</v>
      </c>
      <c r="C29" s="114" t="s">
        <v>3348</v>
      </c>
      <c r="D29" s="117" t="s">
        <v>3349</v>
      </c>
      <c r="E29" s="121">
        <f t="shared" si="1"/>
        <v>1342412590</v>
      </c>
      <c r="F29" s="121"/>
      <c r="G29" s="121"/>
      <c r="H29" s="121"/>
      <c r="I29" s="121">
        <v>1342412590</v>
      </c>
      <c r="J29" s="79">
        <f t="shared" si="2"/>
        <v>1342412000</v>
      </c>
      <c r="K29" s="79"/>
      <c r="L29" s="114" t="s">
        <v>3350</v>
      </c>
      <c r="M29" s="68">
        <f>+'[1]Phân chia theo phần'!AQ50</f>
        <v>1342412590</v>
      </c>
      <c r="N29" s="69">
        <f t="shared" si="3"/>
        <v>0</v>
      </c>
    </row>
    <row r="30" spans="1:14" s="70" customFormat="1" ht="33">
      <c r="A30" s="120">
        <v>26</v>
      </c>
      <c r="B30" s="114" t="s">
        <v>3278</v>
      </c>
      <c r="C30" s="114" t="s">
        <v>3351</v>
      </c>
      <c r="D30" s="117" t="s">
        <v>3352</v>
      </c>
      <c r="E30" s="121">
        <f t="shared" si="1"/>
        <v>675555000</v>
      </c>
      <c r="F30" s="121"/>
      <c r="G30" s="121"/>
      <c r="H30" s="121"/>
      <c r="I30" s="121">
        <v>675555000</v>
      </c>
      <c r="J30" s="79">
        <f t="shared" si="2"/>
        <v>675555000</v>
      </c>
      <c r="K30" s="79"/>
      <c r="L30" s="114" t="s">
        <v>3353</v>
      </c>
      <c r="M30" s="68">
        <f>+'[1]Phân chia theo phần'!AR50</f>
        <v>675555000</v>
      </c>
      <c r="N30" s="69">
        <f t="shared" si="3"/>
        <v>0</v>
      </c>
    </row>
    <row r="31" spans="1:14" s="70" customFormat="1" ht="33">
      <c r="A31" s="120">
        <v>27</v>
      </c>
      <c r="B31" s="114" t="s">
        <v>3278</v>
      </c>
      <c r="C31" s="114" t="s">
        <v>3354</v>
      </c>
      <c r="D31" s="117" t="s">
        <v>3355</v>
      </c>
      <c r="E31" s="121">
        <f t="shared" si="1"/>
        <v>455771590</v>
      </c>
      <c r="F31" s="121"/>
      <c r="G31" s="121"/>
      <c r="H31" s="128"/>
      <c r="I31" s="128">
        <v>455771590</v>
      </c>
      <c r="J31" s="79">
        <f t="shared" si="2"/>
        <v>455771000</v>
      </c>
      <c r="K31" s="79"/>
      <c r="L31" s="114" t="s">
        <v>3356</v>
      </c>
      <c r="M31" s="68">
        <f>+'[1]Phân chia theo phần'!AS50</f>
        <v>455771590</v>
      </c>
      <c r="N31" s="69">
        <f t="shared" si="3"/>
        <v>0</v>
      </c>
    </row>
    <row r="32" spans="1:14" s="70" customFormat="1" ht="33">
      <c r="A32" s="120">
        <v>28</v>
      </c>
      <c r="B32" s="114" t="s">
        <v>3278</v>
      </c>
      <c r="C32" s="114" t="s">
        <v>3357</v>
      </c>
      <c r="D32" s="117" t="s">
        <v>3358</v>
      </c>
      <c r="E32" s="121">
        <f t="shared" si="1"/>
        <v>302627000</v>
      </c>
      <c r="F32" s="121"/>
      <c r="G32" s="121"/>
      <c r="H32" s="122"/>
      <c r="I32" s="122">
        <v>302627000</v>
      </c>
      <c r="J32" s="79">
        <f t="shared" si="2"/>
        <v>302627000</v>
      </c>
      <c r="K32" s="79"/>
      <c r="L32" s="114" t="s">
        <v>3359</v>
      </c>
      <c r="M32" s="68">
        <f>+'[1]Phân chia theo phần'!AT50</f>
        <v>302627000</v>
      </c>
      <c r="N32" s="69">
        <f t="shared" si="3"/>
        <v>0</v>
      </c>
    </row>
    <row r="33" spans="1:14" s="125" customFormat="1" ht="33">
      <c r="A33" s="120">
        <v>29</v>
      </c>
      <c r="B33" s="114" t="s">
        <v>3278</v>
      </c>
      <c r="C33" s="114" t="s">
        <v>3360</v>
      </c>
      <c r="D33" s="117" t="s">
        <v>3361</v>
      </c>
      <c r="E33" s="121">
        <f t="shared" si="1"/>
        <v>1660818500</v>
      </c>
      <c r="F33" s="121"/>
      <c r="G33" s="121"/>
      <c r="H33" s="122"/>
      <c r="I33" s="122">
        <v>1660818500</v>
      </c>
      <c r="J33" s="79">
        <f t="shared" si="2"/>
        <v>1660818000</v>
      </c>
      <c r="K33" s="79"/>
      <c r="L33" s="114" t="s">
        <v>3362</v>
      </c>
      <c r="M33" s="123">
        <f>+'[1]Phân chia theo phần'!AU50</f>
        <v>1660818500</v>
      </c>
      <c r="N33" s="124">
        <f t="shared" si="3"/>
        <v>0</v>
      </c>
    </row>
    <row r="34" spans="1:14" s="125" customFormat="1" ht="33">
      <c r="A34" s="120">
        <v>30</v>
      </c>
      <c r="B34" s="114" t="s">
        <v>3278</v>
      </c>
      <c r="C34" s="114" t="s">
        <v>3363</v>
      </c>
      <c r="D34" s="117" t="s">
        <v>3364</v>
      </c>
      <c r="E34" s="121">
        <f t="shared" si="1"/>
        <v>1022501790</v>
      </c>
      <c r="F34" s="121"/>
      <c r="G34" s="121"/>
      <c r="H34" s="122"/>
      <c r="I34" s="122">
        <v>1022501790</v>
      </c>
      <c r="J34" s="79">
        <f t="shared" si="2"/>
        <v>1022501000</v>
      </c>
      <c r="K34" s="79"/>
      <c r="L34" s="114" t="s">
        <v>3365</v>
      </c>
      <c r="M34" s="123">
        <f>+'[1]Phân chia theo phần'!AV50</f>
        <v>1022501790</v>
      </c>
      <c r="N34" s="124">
        <f t="shared" si="3"/>
        <v>0</v>
      </c>
    </row>
    <row r="35" spans="1:14" s="125" customFormat="1" ht="33">
      <c r="A35" s="120">
        <v>31</v>
      </c>
      <c r="B35" s="114" t="s">
        <v>3278</v>
      </c>
      <c r="C35" s="114" t="s">
        <v>3366</v>
      </c>
      <c r="D35" s="117" t="s">
        <v>3367</v>
      </c>
      <c r="E35" s="121">
        <f t="shared" si="1"/>
        <v>1425061690</v>
      </c>
      <c r="F35" s="121"/>
      <c r="G35" s="121"/>
      <c r="H35" s="122"/>
      <c r="I35" s="122">
        <v>1425061690</v>
      </c>
      <c r="J35" s="79">
        <f t="shared" si="2"/>
        <v>1425061000</v>
      </c>
      <c r="K35" s="79"/>
      <c r="L35" s="114" t="s">
        <v>3569</v>
      </c>
      <c r="M35" s="123">
        <f>+'[1]Phân chia theo phần'!AW50</f>
        <v>1425061690</v>
      </c>
      <c r="N35" s="124">
        <f t="shared" si="3"/>
        <v>0</v>
      </c>
    </row>
    <row r="36" spans="1:14" s="67" customFormat="1" ht="33">
      <c r="A36" s="100">
        <v>32</v>
      </c>
      <c r="B36" s="101" t="s">
        <v>3278</v>
      </c>
      <c r="C36" s="101" t="s">
        <v>3368</v>
      </c>
      <c r="D36" s="103" t="s">
        <v>3369</v>
      </c>
      <c r="E36" s="104">
        <f t="shared" si="1"/>
        <v>582642100</v>
      </c>
      <c r="F36" s="104"/>
      <c r="G36" s="104"/>
      <c r="H36" s="122"/>
      <c r="I36" s="122">
        <v>582642100</v>
      </c>
      <c r="J36" s="98">
        <f t="shared" si="2"/>
        <v>582642000</v>
      </c>
      <c r="K36" s="98"/>
      <c r="L36" s="101" t="s">
        <v>3370</v>
      </c>
      <c r="M36" s="126">
        <f>+'[1]Phân chia theo phần'!AX50</f>
        <v>582642100</v>
      </c>
      <c r="N36" s="127">
        <f>+E36-M36</f>
        <v>0</v>
      </c>
    </row>
    <row r="37" spans="1:14" s="125" customFormat="1" ht="33">
      <c r="A37" s="120">
        <v>33</v>
      </c>
      <c r="B37" s="114" t="s">
        <v>3278</v>
      </c>
      <c r="C37" s="114" t="s">
        <v>3371</v>
      </c>
      <c r="D37" s="117" t="s">
        <v>3372</v>
      </c>
      <c r="E37" s="121">
        <f t="shared" si="1"/>
        <v>873462260</v>
      </c>
      <c r="F37" s="121"/>
      <c r="G37" s="121"/>
      <c r="H37" s="122"/>
      <c r="I37" s="122">
        <v>873462260</v>
      </c>
      <c r="J37" s="79">
        <f t="shared" si="2"/>
        <v>873462000</v>
      </c>
      <c r="K37" s="79"/>
      <c r="L37" s="114" t="s">
        <v>3373</v>
      </c>
      <c r="M37" s="123">
        <f>+'[1]Phân chia theo phần'!AY50</f>
        <v>873462260</v>
      </c>
      <c r="N37" s="124">
        <f t="shared" si="3"/>
        <v>0</v>
      </c>
    </row>
    <row r="38" spans="1:14" s="67" customFormat="1" ht="33">
      <c r="A38" s="100">
        <v>34</v>
      </c>
      <c r="B38" s="101" t="s">
        <v>3278</v>
      </c>
      <c r="C38" s="101" t="s">
        <v>3374</v>
      </c>
      <c r="D38" s="103" t="s">
        <v>3375</v>
      </c>
      <c r="E38" s="104">
        <f>H38+I38</f>
        <v>1559899730</v>
      </c>
      <c r="F38" s="104"/>
      <c r="G38" s="104"/>
      <c r="H38" s="122"/>
      <c r="I38" s="122">
        <v>1559899730</v>
      </c>
      <c r="J38" s="98">
        <f t="shared" si="2"/>
        <v>1559899000</v>
      </c>
      <c r="K38" s="98"/>
      <c r="L38" s="101" t="s">
        <v>3567</v>
      </c>
      <c r="M38" s="126">
        <f>+'[1]Phân chia theo phần'!AZ50</f>
        <v>1559899730</v>
      </c>
      <c r="N38" s="127">
        <f t="shared" si="3"/>
        <v>0</v>
      </c>
    </row>
    <row r="39" spans="1:14" s="125" customFormat="1" ht="33">
      <c r="A39" s="120">
        <v>35</v>
      </c>
      <c r="B39" s="114" t="s">
        <v>3278</v>
      </c>
      <c r="C39" s="114" t="s">
        <v>3376</v>
      </c>
      <c r="D39" s="117" t="s">
        <v>3377</v>
      </c>
      <c r="E39" s="121">
        <f t="shared" si="1"/>
        <v>982823710</v>
      </c>
      <c r="F39" s="121"/>
      <c r="G39" s="121"/>
      <c r="H39" s="122"/>
      <c r="I39" s="122">
        <v>982823710</v>
      </c>
      <c r="J39" s="79">
        <f t="shared" si="2"/>
        <v>982823000</v>
      </c>
      <c r="K39" s="79"/>
      <c r="L39" s="114" t="s">
        <v>3568</v>
      </c>
      <c r="M39" s="123">
        <f>+'[1]Phân chia theo phần'!BA50</f>
        <v>982823710</v>
      </c>
      <c r="N39" s="124">
        <f t="shared" si="3"/>
        <v>0</v>
      </c>
    </row>
    <row r="40" spans="1:14" s="125" customFormat="1" ht="33">
      <c r="A40" s="120">
        <v>36</v>
      </c>
      <c r="B40" s="114" t="s">
        <v>3278</v>
      </c>
      <c r="C40" s="114" t="s">
        <v>3378</v>
      </c>
      <c r="D40" s="117" t="s">
        <v>3379</v>
      </c>
      <c r="E40" s="121">
        <f t="shared" si="1"/>
        <v>618786420</v>
      </c>
      <c r="F40" s="121"/>
      <c r="G40" s="121"/>
      <c r="H40" s="122"/>
      <c r="I40" s="122">
        <v>618786420</v>
      </c>
      <c r="J40" s="79">
        <f t="shared" si="2"/>
        <v>618786000</v>
      </c>
      <c r="K40" s="79"/>
      <c r="L40" s="114" t="s">
        <v>3380</v>
      </c>
      <c r="M40" s="123">
        <f>+'[1]Phân chia theo phần'!BB50</f>
        <v>618786420</v>
      </c>
      <c r="N40" s="124">
        <f t="shared" si="3"/>
        <v>0</v>
      </c>
    </row>
    <row r="41" spans="1:14" s="125" customFormat="1" ht="33">
      <c r="A41" s="120">
        <v>37</v>
      </c>
      <c r="B41" s="114" t="s">
        <v>3278</v>
      </c>
      <c r="C41" s="114" t="s">
        <v>3564</v>
      </c>
      <c r="D41" s="117" t="s">
        <v>3381</v>
      </c>
      <c r="E41" s="121">
        <f>H41+I41</f>
        <v>916720000</v>
      </c>
      <c r="F41" s="121"/>
      <c r="G41" s="121"/>
      <c r="H41" s="105"/>
      <c r="I41" s="105">
        <v>916720000</v>
      </c>
      <c r="J41" s="79">
        <f t="shared" si="2"/>
        <v>916720000</v>
      </c>
      <c r="K41" s="79"/>
      <c r="L41" s="114" t="s">
        <v>3382</v>
      </c>
      <c r="M41" s="123">
        <f>+'[1]Phân chia theo phần'!BC50</f>
        <v>916720000</v>
      </c>
      <c r="N41" s="124">
        <f t="shared" si="3"/>
        <v>0</v>
      </c>
    </row>
    <row r="42" spans="1:14" s="75" customFormat="1" ht="16.5">
      <c r="A42" s="95" t="s">
        <v>446</v>
      </c>
      <c r="B42" s="96"/>
      <c r="C42" s="96" t="s">
        <v>3383</v>
      </c>
      <c r="D42" s="97" t="s">
        <v>3384</v>
      </c>
      <c r="E42" s="98">
        <v>11978000000</v>
      </c>
      <c r="F42" s="98">
        <v>19</v>
      </c>
      <c r="G42" s="98">
        <v>6297221000</v>
      </c>
      <c r="H42" s="99">
        <v>5266000000</v>
      </c>
      <c r="I42" s="99">
        <v>414688000</v>
      </c>
      <c r="J42" s="98" t="e">
        <f>+J43+J63+J81+#REF!</f>
        <v>#REF!</v>
      </c>
      <c r="K42" s="98">
        <v>11978000000</v>
      </c>
      <c r="L42" s="118"/>
      <c r="N42" s="76">
        <f>SUM(N5:N41)</f>
        <v>470</v>
      </c>
    </row>
    <row r="43" spans="1:14" s="67" customFormat="1" ht="16.5" hidden="1">
      <c r="A43" s="100" t="s">
        <v>3035</v>
      </c>
      <c r="B43" s="101"/>
      <c r="C43" s="102" t="s">
        <v>3385</v>
      </c>
      <c r="D43" s="103"/>
      <c r="E43" s="104"/>
      <c r="F43" s="104"/>
      <c r="G43" s="104"/>
      <c r="H43" s="105"/>
      <c r="I43" s="105"/>
      <c r="J43" s="104">
        <f>SUM(J44:J62)</f>
        <v>2181622000</v>
      </c>
      <c r="K43" s="104"/>
      <c r="L43" s="119"/>
    </row>
    <row r="44" spans="1:14" s="67" customFormat="1" ht="16.5">
      <c r="A44" s="100">
        <f>+A41+1</f>
        <v>38</v>
      </c>
      <c r="B44" s="101"/>
      <c r="C44" s="106" t="s">
        <v>3386</v>
      </c>
      <c r="D44" s="103"/>
      <c r="E44" s="104"/>
      <c r="F44" s="104"/>
      <c r="G44" s="104"/>
      <c r="H44" s="105"/>
      <c r="I44" s="105"/>
      <c r="J44" s="104">
        <v>310853000</v>
      </c>
      <c r="K44" s="104"/>
      <c r="L44" s="101" t="s">
        <v>3387</v>
      </c>
    </row>
    <row r="45" spans="1:14" s="67" customFormat="1" ht="16.5">
      <c r="A45" s="100">
        <f>+A44+1</f>
        <v>39</v>
      </c>
      <c r="B45" s="101"/>
      <c r="C45" s="106" t="s">
        <v>3388</v>
      </c>
      <c r="D45" s="103"/>
      <c r="E45" s="104"/>
      <c r="F45" s="104"/>
      <c r="G45" s="104"/>
      <c r="H45" s="105"/>
      <c r="I45" s="105"/>
      <c r="J45" s="104">
        <v>61658000</v>
      </c>
      <c r="K45" s="104"/>
      <c r="L45" s="101" t="s">
        <v>3389</v>
      </c>
    </row>
    <row r="46" spans="1:14" s="67" customFormat="1" ht="16.5">
      <c r="A46" s="100">
        <f t="shared" ref="A46:A62" si="4">+A45+1</f>
        <v>40</v>
      </c>
      <c r="B46" s="101"/>
      <c r="C46" s="106" t="s">
        <v>3390</v>
      </c>
      <c r="D46" s="103"/>
      <c r="E46" s="104"/>
      <c r="F46" s="104"/>
      <c r="G46" s="104"/>
      <c r="H46" s="105"/>
      <c r="I46" s="105"/>
      <c r="J46" s="104">
        <v>207079000</v>
      </c>
      <c r="K46" s="104"/>
      <c r="L46" s="101" t="s">
        <v>3391</v>
      </c>
    </row>
    <row r="47" spans="1:14" s="67" customFormat="1" ht="16.5">
      <c r="A47" s="100">
        <f t="shared" si="4"/>
        <v>41</v>
      </c>
      <c r="B47" s="101"/>
      <c r="C47" s="106" t="s">
        <v>3392</v>
      </c>
      <c r="D47" s="103"/>
      <c r="E47" s="104"/>
      <c r="F47" s="104"/>
      <c r="G47" s="104"/>
      <c r="H47" s="105"/>
      <c r="I47" s="105"/>
      <c r="J47" s="104">
        <v>45634000</v>
      </c>
      <c r="K47" s="104"/>
      <c r="L47" s="101" t="s">
        <v>3393</v>
      </c>
    </row>
    <row r="48" spans="1:14" s="67" customFormat="1" ht="16.5">
      <c r="A48" s="100">
        <f t="shared" si="4"/>
        <v>42</v>
      </c>
      <c r="B48" s="101"/>
      <c r="C48" s="106" t="s">
        <v>3394</v>
      </c>
      <c r="D48" s="103"/>
      <c r="E48" s="104"/>
      <c r="F48" s="104"/>
      <c r="G48" s="104"/>
      <c r="H48" s="105"/>
      <c r="I48" s="105"/>
      <c r="J48" s="104">
        <v>33700000</v>
      </c>
      <c r="K48" s="104"/>
      <c r="L48" s="101" t="s">
        <v>3395</v>
      </c>
    </row>
    <row r="49" spans="1:12" s="67" customFormat="1" ht="16.5">
      <c r="A49" s="100">
        <f t="shared" si="4"/>
        <v>43</v>
      </c>
      <c r="B49" s="101"/>
      <c r="C49" s="106" t="s">
        <v>3396</v>
      </c>
      <c r="D49" s="103"/>
      <c r="E49" s="104"/>
      <c r="F49" s="104"/>
      <c r="G49" s="104"/>
      <c r="H49" s="105"/>
      <c r="I49" s="105"/>
      <c r="J49" s="104">
        <v>30764000</v>
      </c>
      <c r="K49" s="104"/>
      <c r="L49" s="101" t="s">
        <v>3397</v>
      </c>
    </row>
    <row r="50" spans="1:12" s="67" customFormat="1" ht="16.5">
      <c r="A50" s="100">
        <f t="shared" si="4"/>
        <v>44</v>
      </c>
      <c r="B50" s="101"/>
      <c r="C50" s="106" t="s">
        <v>3398</v>
      </c>
      <c r="D50" s="103"/>
      <c r="E50" s="104"/>
      <c r="F50" s="104"/>
      <c r="G50" s="104"/>
      <c r="H50" s="105"/>
      <c r="I50" s="105"/>
      <c r="J50" s="104">
        <v>48184000</v>
      </c>
      <c r="K50" s="104"/>
      <c r="L50" s="101" t="s">
        <v>3399</v>
      </c>
    </row>
    <row r="51" spans="1:12" s="67" customFormat="1" ht="16.5">
      <c r="A51" s="100">
        <f t="shared" si="4"/>
        <v>45</v>
      </c>
      <c r="B51" s="101"/>
      <c r="C51" s="106" t="s">
        <v>3400</v>
      </c>
      <c r="D51" s="103"/>
      <c r="E51" s="104"/>
      <c r="F51" s="104"/>
      <c r="G51" s="104"/>
      <c r="H51" s="105"/>
      <c r="I51" s="105"/>
      <c r="J51" s="104">
        <v>83270000</v>
      </c>
      <c r="K51" s="104"/>
      <c r="L51" s="101" t="s">
        <v>3401</v>
      </c>
    </row>
    <row r="52" spans="1:12" s="67" customFormat="1" ht="16.5">
      <c r="A52" s="100">
        <f t="shared" si="4"/>
        <v>46</v>
      </c>
      <c r="B52" s="101"/>
      <c r="C52" s="106" t="s">
        <v>3402</v>
      </c>
      <c r="D52" s="103"/>
      <c r="E52" s="104"/>
      <c r="F52" s="104"/>
      <c r="G52" s="104"/>
      <c r="H52" s="105"/>
      <c r="I52" s="105"/>
      <c r="J52" s="104">
        <v>19880000</v>
      </c>
      <c r="K52" s="104"/>
      <c r="L52" s="101" t="s">
        <v>3403</v>
      </c>
    </row>
    <row r="53" spans="1:12" s="67" customFormat="1" ht="16.5">
      <c r="A53" s="100">
        <f t="shared" si="4"/>
        <v>47</v>
      </c>
      <c r="B53" s="101"/>
      <c r="C53" s="106" t="s">
        <v>3404</v>
      </c>
      <c r="D53" s="103"/>
      <c r="E53" s="104"/>
      <c r="F53" s="104"/>
      <c r="G53" s="104"/>
      <c r="H53" s="105"/>
      <c r="I53" s="105"/>
      <c r="J53" s="104">
        <v>9400000</v>
      </c>
      <c r="K53" s="104"/>
      <c r="L53" s="101" t="s">
        <v>3405</v>
      </c>
    </row>
    <row r="54" spans="1:12" s="67" customFormat="1" ht="16.5">
      <c r="A54" s="100">
        <f t="shared" si="4"/>
        <v>48</v>
      </c>
      <c r="B54" s="101"/>
      <c r="C54" s="106" t="s">
        <v>3406</v>
      </c>
      <c r="D54" s="103"/>
      <c r="E54" s="104"/>
      <c r="F54" s="104"/>
      <c r="G54" s="104"/>
      <c r="H54" s="105"/>
      <c r="I54" s="105"/>
      <c r="J54" s="104">
        <v>69453000</v>
      </c>
      <c r="K54" s="104"/>
      <c r="L54" s="101" t="s">
        <v>3407</v>
      </c>
    </row>
    <row r="55" spans="1:12" s="67" customFormat="1" ht="16.5">
      <c r="A55" s="100">
        <f t="shared" si="4"/>
        <v>49</v>
      </c>
      <c r="B55" s="101"/>
      <c r="C55" s="106" t="s">
        <v>3408</v>
      </c>
      <c r="D55" s="103"/>
      <c r="E55" s="104"/>
      <c r="F55" s="104"/>
      <c r="G55" s="104"/>
      <c r="H55" s="105"/>
      <c r="I55" s="105"/>
      <c r="J55" s="104">
        <v>46384000</v>
      </c>
      <c r="K55" s="104"/>
      <c r="L55" s="101" t="s">
        <v>3393</v>
      </c>
    </row>
    <row r="56" spans="1:12" s="67" customFormat="1" ht="16.5">
      <c r="A56" s="100">
        <f t="shared" si="4"/>
        <v>50</v>
      </c>
      <c r="B56" s="101"/>
      <c r="C56" s="106" t="s">
        <v>3409</v>
      </c>
      <c r="D56" s="103"/>
      <c r="E56" s="104"/>
      <c r="F56" s="104"/>
      <c r="G56" s="104"/>
      <c r="H56" s="105"/>
      <c r="I56" s="105"/>
      <c r="J56" s="104">
        <v>103900000</v>
      </c>
      <c r="K56" s="104"/>
      <c r="L56" s="101" t="s">
        <v>3401</v>
      </c>
    </row>
    <row r="57" spans="1:12" s="67" customFormat="1" ht="16.5">
      <c r="A57" s="100">
        <f t="shared" si="4"/>
        <v>51</v>
      </c>
      <c r="B57" s="101"/>
      <c r="C57" s="106" t="s">
        <v>3410</v>
      </c>
      <c r="D57" s="103"/>
      <c r="E57" s="104"/>
      <c r="F57" s="104"/>
      <c r="G57" s="104"/>
      <c r="H57" s="105"/>
      <c r="I57" s="105"/>
      <c r="J57" s="104">
        <v>144189000</v>
      </c>
      <c r="K57" s="104"/>
      <c r="L57" s="101" t="s">
        <v>3411</v>
      </c>
    </row>
    <row r="58" spans="1:12" s="67" customFormat="1" ht="16.5">
      <c r="A58" s="100">
        <f t="shared" si="4"/>
        <v>52</v>
      </c>
      <c r="B58" s="101"/>
      <c r="C58" s="106" t="s">
        <v>3412</v>
      </c>
      <c r="D58" s="103"/>
      <c r="E58" s="104"/>
      <c r="F58" s="104"/>
      <c r="G58" s="104"/>
      <c r="H58" s="105"/>
      <c r="I58" s="105"/>
      <c r="J58" s="104">
        <v>360487000</v>
      </c>
      <c r="K58" s="104"/>
      <c r="L58" s="101" t="s">
        <v>3413</v>
      </c>
    </row>
    <row r="59" spans="1:12" s="67" customFormat="1" ht="16.5">
      <c r="A59" s="100">
        <f t="shared" si="4"/>
        <v>53</v>
      </c>
      <c r="B59" s="101"/>
      <c r="C59" s="106" t="s">
        <v>3414</v>
      </c>
      <c r="D59" s="103"/>
      <c r="E59" s="104"/>
      <c r="F59" s="104"/>
      <c r="G59" s="104"/>
      <c r="H59" s="105"/>
      <c r="I59" s="105"/>
      <c r="J59" s="104">
        <v>504227000</v>
      </c>
      <c r="K59" s="104"/>
      <c r="L59" s="101" t="s">
        <v>3415</v>
      </c>
    </row>
    <row r="60" spans="1:12" s="67" customFormat="1" ht="16.5">
      <c r="A60" s="100">
        <f t="shared" si="4"/>
        <v>54</v>
      </c>
      <c r="B60" s="101"/>
      <c r="C60" s="106" t="s">
        <v>3416</v>
      </c>
      <c r="D60" s="103"/>
      <c r="E60" s="104"/>
      <c r="F60" s="104"/>
      <c r="G60" s="104"/>
      <c r="H60" s="105"/>
      <c r="I60" s="105"/>
      <c r="J60" s="104">
        <v>24317000</v>
      </c>
      <c r="K60" s="104"/>
      <c r="L60" s="101" t="s">
        <v>3417</v>
      </c>
    </row>
    <row r="61" spans="1:12" s="67" customFormat="1" ht="16.5">
      <c r="A61" s="100">
        <f t="shared" si="4"/>
        <v>55</v>
      </c>
      <c r="B61" s="101"/>
      <c r="C61" s="106" t="s">
        <v>3418</v>
      </c>
      <c r="D61" s="103"/>
      <c r="E61" s="104"/>
      <c r="F61" s="104"/>
      <c r="G61" s="104"/>
      <c r="H61" s="105"/>
      <c r="I61" s="105"/>
      <c r="J61" s="104">
        <v>71745000</v>
      </c>
      <c r="K61" s="104"/>
      <c r="L61" s="101" t="s">
        <v>3419</v>
      </c>
    </row>
    <row r="62" spans="1:12" s="67" customFormat="1" ht="16.5">
      <c r="A62" s="100">
        <f t="shared" si="4"/>
        <v>56</v>
      </c>
      <c r="B62" s="101"/>
      <c r="C62" s="106" t="s">
        <v>3420</v>
      </c>
      <c r="D62" s="103"/>
      <c r="E62" s="104"/>
      <c r="F62" s="104"/>
      <c r="G62" s="104"/>
      <c r="H62" s="105"/>
      <c r="I62" s="105"/>
      <c r="J62" s="104">
        <v>6498000</v>
      </c>
      <c r="K62" s="104"/>
      <c r="L62" s="101" t="s">
        <v>3421</v>
      </c>
    </row>
    <row r="63" spans="1:12" s="67" customFormat="1" ht="16.5" hidden="1">
      <c r="A63" s="100"/>
      <c r="B63" s="101"/>
      <c r="C63" s="102" t="s">
        <v>3422</v>
      </c>
      <c r="D63" s="103"/>
      <c r="E63" s="104"/>
      <c r="F63" s="104"/>
      <c r="G63" s="104"/>
      <c r="H63" s="105"/>
      <c r="I63" s="105"/>
      <c r="J63" s="104">
        <f>SUM(J64:J80)</f>
        <v>2927314000</v>
      </c>
      <c r="K63" s="104"/>
      <c r="L63" s="101"/>
    </row>
    <row r="64" spans="1:12" s="77" customFormat="1" ht="16.5">
      <c r="A64" s="100">
        <f>+A62+1</f>
        <v>57</v>
      </c>
      <c r="B64" s="101"/>
      <c r="C64" s="107" t="s">
        <v>3423</v>
      </c>
      <c r="D64" s="103"/>
      <c r="E64" s="104"/>
      <c r="F64" s="104"/>
      <c r="G64" s="104"/>
      <c r="H64" s="105"/>
      <c r="I64" s="105"/>
      <c r="J64" s="104">
        <v>186502000</v>
      </c>
      <c r="K64" s="104"/>
      <c r="L64" s="101" t="s">
        <v>3389</v>
      </c>
    </row>
    <row r="65" spans="1:12" s="77" customFormat="1" ht="16.5">
      <c r="A65" s="100">
        <f>+A64+1</f>
        <v>58</v>
      </c>
      <c r="B65" s="101"/>
      <c r="C65" s="107" t="s">
        <v>3424</v>
      </c>
      <c r="D65" s="103"/>
      <c r="E65" s="104"/>
      <c r="F65" s="104"/>
      <c r="G65" s="104"/>
      <c r="H65" s="105"/>
      <c r="I65" s="105"/>
      <c r="J65" s="104">
        <v>365913000</v>
      </c>
      <c r="K65" s="104"/>
      <c r="L65" s="101" t="s">
        <v>3405</v>
      </c>
    </row>
    <row r="66" spans="1:12" s="77" customFormat="1" ht="16.5">
      <c r="A66" s="100">
        <f t="shared" ref="A66:A80" si="5">+A65+1</f>
        <v>59</v>
      </c>
      <c r="B66" s="101"/>
      <c r="C66" s="107" t="s">
        <v>3425</v>
      </c>
      <c r="D66" s="103"/>
      <c r="E66" s="104"/>
      <c r="F66" s="104"/>
      <c r="G66" s="104"/>
      <c r="H66" s="105"/>
      <c r="I66" s="105"/>
      <c r="J66" s="104">
        <v>101336000</v>
      </c>
      <c r="K66" s="104"/>
      <c r="L66" s="101" t="s">
        <v>3387</v>
      </c>
    </row>
    <row r="67" spans="1:12" s="77" customFormat="1" ht="16.5">
      <c r="A67" s="100">
        <f t="shared" si="5"/>
        <v>60</v>
      </c>
      <c r="B67" s="101"/>
      <c r="C67" s="107" t="s">
        <v>3426</v>
      </c>
      <c r="D67" s="103"/>
      <c r="E67" s="104"/>
      <c r="F67" s="104"/>
      <c r="G67" s="104"/>
      <c r="H67" s="105"/>
      <c r="I67" s="105"/>
      <c r="J67" s="104">
        <v>165075000</v>
      </c>
      <c r="K67" s="104"/>
      <c r="L67" s="101" t="s">
        <v>3393</v>
      </c>
    </row>
    <row r="68" spans="1:12" s="77" customFormat="1" ht="16.5">
      <c r="A68" s="100">
        <f t="shared" si="5"/>
        <v>61</v>
      </c>
      <c r="B68" s="101"/>
      <c r="C68" s="107" t="s">
        <v>3427</v>
      </c>
      <c r="D68" s="103"/>
      <c r="E68" s="104"/>
      <c r="F68" s="104"/>
      <c r="G68" s="104"/>
      <c r="H68" s="105"/>
      <c r="I68" s="105"/>
      <c r="J68" s="104">
        <v>172549000</v>
      </c>
      <c r="K68" s="104"/>
      <c r="L68" s="101" t="s">
        <v>3415</v>
      </c>
    </row>
    <row r="69" spans="1:12" s="77" customFormat="1" ht="16.5">
      <c r="A69" s="100">
        <f t="shared" si="5"/>
        <v>62</v>
      </c>
      <c r="B69" s="101"/>
      <c r="C69" s="107" t="s">
        <v>3428</v>
      </c>
      <c r="D69" s="103"/>
      <c r="E69" s="104"/>
      <c r="F69" s="104"/>
      <c r="G69" s="104"/>
      <c r="H69" s="105"/>
      <c r="I69" s="105"/>
      <c r="J69" s="104">
        <v>193238000</v>
      </c>
      <c r="K69" s="104"/>
      <c r="L69" s="101" t="s">
        <v>3401</v>
      </c>
    </row>
    <row r="70" spans="1:12" s="77" customFormat="1" ht="16.5">
      <c r="A70" s="100">
        <f t="shared" si="5"/>
        <v>63</v>
      </c>
      <c r="B70" s="101"/>
      <c r="C70" s="107" t="s">
        <v>3429</v>
      </c>
      <c r="D70" s="103"/>
      <c r="E70" s="104"/>
      <c r="F70" s="104"/>
      <c r="G70" s="104"/>
      <c r="H70" s="105"/>
      <c r="I70" s="105"/>
      <c r="J70" s="104">
        <v>119629000</v>
      </c>
      <c r="K70" s="104"/>
      <c r="L70" s="101" t="s">
        <v>3430</v>
      </c>
    </row>
    <row r="71" spans="1:12" s="77" customFormat="1" ht="16.5">
      <c r="A71" s="100">
        <f t="shared" si="5"/>
        <v>64</v>
      </c>
      <c r="B71" s="101"/>
      <c r="C71" s="107" t="s">
        <v>3431</v>
      </c>
      <c r="D71" s="103"/>
      <c r="E71" s="104"/>
      <c r="F71" s="104"/>
      <c r="G71" s="104"/>
      <c r="H71" s="105"/>
      <c r="I71" s="105"/>
      <c r="J71" s="104">
        <v>83470000</v>
      </c>
      <c r="K71" s="104"/>
      <c r="L71" s="101" t="s">
        <v>3413</v>
      </c>
    </row>
    <row r="72" spans="1:12" s="77" customFormat="1" ht="16.5">
      <c r="A72" s="100">
        <f t="shared" si="5"/>
        <v>65</v>
      </c>
      <c r="B72" s="101"/>
      <c r="C72" s="107" t="s">
        <v>3432</v>
      </c>
      <c r="D72" s="103"/>
      <c r="E72" s="104"/>
      <c r="F72" s="104"/>
      <c r="G72" s="104"/>
      <c r="H72" s="105"/>
      <c r="I72" s="105"/>
      <c r="J72" s="104">
        <v>104440000</v>
      </c>
      <c r="K72" s="104"/>
      <c r="L72" s="101" t="s">
        <v>3395</v>
      </c>
    </row>
    <row r="73" spans="1:12" s="77" customFormat="1" ht="16.5">
      <c r="A73" s="100">
        <f t="shared" si="5"/>
        <v>66</v>
      </c>
      <c r="B73" s="101"/>
      <c r="C73" s="107" t="s">
        <v>3433</v>
      </c>
      <c r="D73" s="103"/>
      <c r="E73" s="104"/>
      <c r="F73" s="104"/>
      <c r="G73" s="104"/>
      <c r="H73" s="105"/>
      <c r="I73" s="105"/>
      <c r="J73" s="104">
        <v>104440000</v>
      </c>
      <c r="K73" s="104"/>
      <c r="L73" s="101" t="s">
        <v>3391</v>
      </c>
    </row>
    <row r="74" spans="1:12" s="77" customFormat="1" ht="16.5">
      <c r="A74" s="100">
        <f t="shared" si="5"/>
        <v>67</v>
      </c>
      <c r="B74" s="101"/>
      <c r="C74" s="107" t="s">
        <v>3434</v>
      </c>
      <c r="D74" s="103"/>
      <c r="E74" s="104"/>
      <c r="F74" s="104"/>
      <c r="G74" s="104"/>
      <c r="H74" s="105"/>
      <c r="I74" s="105"/>
      <c r="J74" s="104">
        <v>101294000</v>
      </c>
      <c r="K74" s="104"/>
      <c r="L74" s="101" t="s">
        <v>3403</v>
      </c>
    </row>
    <row r="75" spans="1:12" s="77" customFormat="1" ht="16.5">
      <c r="A75" s="100">
        <f t="shared" si="5"/>
        <v>68</v>
      </c>
      <c r="B75" s="101"/>
      <c r="C75" s="102" t="s">
        <v>3435</v>
      </c>
      <c r="D75" s="103"/>
      <c r="E75" s="104"/>
      <c r="F75" s="104"/>
      <c r="G75" s="104"/>
      <c r="H75" s="105"/>
      <c r="I75" s="105"/>
      <c r="J75" s="104">
        <v>153877000</v>
      </c>
      <c r="K75" s="104"/>
      <c r="L75" s="101" t="s">
        <v>3411</v>
      </c>
    </row>
    <row r="76" spans="1:12" s="77" customFormat="1" ht="16.5">
      <c r="A76" s="100">
        <f t="shared" si="5"/>
        <v>69</v>
      </c>
      <c r="B76" s="101"/>
      <c r="C76" s="108" t="s">
        <v>3436</v>
      </c>
      <c r="D76" s="103"/>
      <c r="E76" s="104"/>
      <c r="F76" s="104"/>
      <c r="G76" s="104"/>
      <c r="H76" s="105"/>
      <c r="I76" s="105"/>
      <c r="J76" s="104">
        <v>87799000</v>
      </c>
      <c r="K76" s="104"/>
      <c r="L76" s="101" t="s">
        <v>3401</v>
      </c>
    </row>
    <row r="77" spans="1:12" s="77" customFormat="1" ht="16.5">
      <c r="A77" s="100">
        <f t="shared" si="5"/>
        <v>70</v>
      </c>
      <c r="B77" s="101"/>
      <c r="C77" s="107" t="s">
        <v>3437</v>
      </c>
      <c r="D77" s="103"/>
      <c r="E77" s="104"/>
      <c r="F77" s="104"/>
      <c r="G77" s="104"/>
      <c r="H77" s="105"/>
      <c r="I77" s="105"/>
      <c r="J77" s="104">
        <v>254614000</v>
      </c>
      <c r="K77" s="104"/>
      <c r="L77" s="101" t="s">
        <v>3407</v>
      </c>
    </row>
    <row r="78" spans="1:12" s="77" customFormat="1" ht="16.5">
      <c r="A78" s="100">
        <f t="shared" si="5"/>
        <v>71</v>
      </c>
      <c r="B78" s="101"/>
      <c r="C78" s="107" t="s">
        <v>3438</v>
      </c>
      <c r="D78" s="103"/>
      <c r="E78" s="104"/>
      <c r="F78" s="104"/>
      <c r="G78" s="104"/>
      <c r="H78" s="105"/>
      <c r="I78" s="105"/>
      <c r="J78" s="104">
        <v>272334000</v>
      </c>
      <c r="K78" s="104"/>
      <c r="L78" s="101" t="s">
        <v>3421</v>
      </c>
    </row>
    <row r="79" spans="1:12" s="77" customFormat="1" ht="16.5">
      <c r="A79" s="100">
        <f t="shared" si="5"/>
        <v>72</v>
      </c>
      <c r="B79" s="101"/>
      <c r="C79" s="107" t="s">
        <v>3439</v>
      </c>
      <c r="D79" s="103"/>
      <c r="E79" s="104"/>
      <c r="F79" s="104"/>
      <c r="G79" s="104"/>
      <c r="H79" s="105"/>
      <c r="I79" s="105"/>
      <c r="J79" s="104">
        <v>272420000</v>
      </c>
      <c r="K79" s="104"/>
      <c r="L79" s="101" t="s">
        <v>3417</v>
      </c>
    </row>
    <row r="80" spans="1:12" s="77" customFormat="1" ht="16.5">
      <c r="A80" s="100">
        <f t="shared" si="5"/>
        <v>73</v>
      </c>
      <c r="B80" s="101"/>
      <c r="C80" s="107" t="s">
        <v>3440</v>
      </c>
      <c r="D80" s="103"/>
      <c r="E80" s="104"/>
      <c r="F80" s="104"/>
      <c r="G80" s="104"/>
      <c r="H80" s="105"/>
      <c r="I80" s="105"/>
      <c r="J80" s="104">
        <v>188384000</v>
      </c>
      <c r="K80" s="104"/>
      <c r="L80" s="101" t="s">
        <v>3419</v>
      </c>
    </row>
    <row r="81" spans="1:12" s="77" customFormat="1" ht="16.5" hidden="1">
      <c r="A81" s="100"/>
      <c r="B81" s="101"/>
      <c r="C81" s="102" t="s">
        <v>3441</v>
      </c>
      <c r="D81" s="103"/>
      <c r="E81" s="104"/>
      <c r="F81" s="104"/>
      <c r="G81" s="104"/>
      <c r="H81" s="105"/>
      <c r="I81" s="105"/>
      <c r="J81" s="104">
        <f>SUM(J82:J98)</f>
        <v>6250161000</v>
      </c>
      <c r="K81" s="104"/>
      <c r="L81" s="101"/>
    </row>
    <row r="82" spans="1:12" s="77" customFormat="1" ht="16.5">
      <c r="A82" s="100">
        <f>+A80+1</f>
        <v>74</v>
      </c>
      <c r="B82" s="101"/>
      <c r="C82" s="109" t="s">
        <v>3442</v>
      </c>
      <c r="D82" s="103"/>
      <c r="E82" s="104"/>
      <c r="F82" s="104"/>
      <c r="G82" s="104"/>
      <c r="H82" s="105"/>
      <c r="I82" s="105"/>
      <c r="J82" s="104">
        <v>299563000</v>
      </c>
      <c r="K82" s="104"/>
      <c r="L82" s="101" t="s">
        <v>3443</v>
      </c>
    </row>
    <row r="83" spans="1:12" s="77" customFormat="1" ht="16.5">
      <c r="A83" s="100">
        <f>+A82+1</f>
        <v>75</v>
      </c>
      <c r="B83" s="101"/>
      <c r="C83" s="109" t="s">
        <v>3444</v>
      </c>
      <c r="D83" s="103"/>
      <c r="E83" s="104"/>
      <c r="F83" s="104"/>
      <c r="G83" s="104"/>
      <c r="H83" s="105"/>
      <c r="I83" s="105"/>
      <c r="J83" s="104">
        <v>160336000</v>
      </c>
      <c r="K83" s="104"/>
      <c r="L83" s="101" t="s">
        <v>3445</v>
      </c>
    </row>
    <row r="84" spans="1:12" s="77" customFormat="1" ht="16.5">
      <c r="A84" s="100">
        <f t="shared" ref="A84:A98" si="6">+A83+1</f>
        <v>76</v>
      </c>
      <c r="B84" s="101"/>
      <c r="C84" s="109" t="s">
        <v>3446</v>
      </c>
      <c r="D84" s="103"/>
      <c r="E84" s="104"/>
      <c r="F84" s="104"/>
      <c r="G84" s="104"/>
      <c r="H84" s="105"/>
      <c r="I84" s="105"/>
      <c r="J84" s="104">
        <v>1876516000</v>
      </c>
      <c r="K84" s="104"/>
      <c r="L84" s="101" t="s">
        <v>3405</v>
      </c>
    </row>
    <row r="85" spans="1:12" s="77" customFormat="1" ht="16.5">
      <c r="A85" s="100">
        <f t="shared" si="6"/>
        <v>77</v>
      </c>
      <c r="B85" s="101"/>
      <c r="C85" s="109" t="s">
        <v>3447</v>
      </c>
      <c r="D85" s="103"/>
      <c r="E85" s="104"/>
      <c r="F85" s="104"/>
      <c r="G85" s="104"/>
      <c r="H85" s="105"/>
      <c r="I85" s="105"/>
      <c r="J85" s="104">
        <v>111668000</v>
      </c>
      <c r="K85" s="104"/>
      <c r="L85" s="101" t="s">
        <v>3448</v>
      </c>
    </row>
    <row r="86" spans="1:12" s="77" customFormat="1" ht="16.5">
      <c r="A86" s="100">
        <f t="shared" si="6"/>
        <v>78</v>
      </c>
      <c r="B86" s="101"/>
      <c r="C86" s="109" t="s">
        <v>3449</v>
      </c>
      <c r="D86" s="103"/>
      <c r="E86" s="104"/>
      <c r="F86" s="104"/>
      <c r="G86" s="104"/>
      <c r="H86" s="105"/>
      <c r="I86" s="105"/>
      <c r="J86" s="104">
        <v>110363000</v>
      </c>
      <c r="K86" s="104"/>
      <c r="L86" s="101" t="s">
        <v>3450</v>
      </c>
    </row>
    <row r="87" spans="1:12" s="77" customFormat="1" ht="16.5">
      <c r="A87" s="100">
        <f t="shared" si="6"/>
        <v>79</v>
      </c>
      <c r="B87" s="101"/>
      <c r="C87" s="109" t="s">
        <v>3451</v>
      </c>
      <c r="D87" s="103"/>
      <c r="E87" s="104"/>
      <c r="F87" s="104"/>
      <c r="G87" s="104"/>
      <c r="H87" s="105"/>
      <c r="I87" s="105"/>
      <c r="J87" s="104">
        <v>583243000</v>
      </c>
      <c r="K87" s="104"/>
      <c r="L87" s="101" t="s">
        <v>3452</v>
      </c>
    </row>
    <row r="88" spans="1:12" s="77" customFormat="1" ht="16.5">
      <c r="A88" s="100">
        <f t="shared" si="6"/>
        <v>80</v>
      </c>
      <c r="B88" s="101"/>
      <c r="C88" s="109" t="s">
        <v>3453</v>
      </c>
      <c r="D88" s="103"/>
      <c r="E88" s="104"/>
      <c r="F88" s="104"/>
      <c r="G88" s="104"/>
      <c r="H88" s="105"/>
      <c r="I88" s="105"/>
      <c r="J88" s="104">
        <v>549551000</v>
      </c>
      <c r="K88" s="104"/>
      <c r="L88" s="101" t="s">
        <v>3454</v>
      </c>
    </row>
    <row r="89" spans="1:12" s="77" customFormat="1" ht="16.5">
      <c r="A89" s="100">
        <f t="shared" si="6"/>
        <v>81</v>
      </c>
      <c r="B89" s="101"/>
      <c r="C89" s="109" t="s">
        <v>3455</v>
      </c>
      <c r="D89" s="103"/>
      <c r="E89" s="104"/>
      <c r="F89" s="104"/>
      <c r="G89" s="104"/>
      <c r="H89" s="105"/>
      <c r="I89" s="105"/>
      <c r="J89" s="104">
        <v>192555000</v>
      </c>
      <c r="K89" s="104"/>
      <c r="L89" s="101" t="s">
        <v>3456</v>
      </c>
    </row>
    <row r="90" spans="1:12" s="77" customFormat="1" ht="16.5">
      <c r="A90" s="100">
        <f t="shared" si="6"/>
        <v>82</v>
      </c>
      <c r="B90" s="101"/>
      <c r="C90" s="109" t="s">
        <v>3457</v>
      </c>
      <c r="D90" s="103"/>
      <c r="E90" s="104"/>
      <c r="F90" s="104"/>
      <c r="G90" s="104"/>
      <c r="H90" s="105"/>
      <c r="I90" s="105"/>
      <c r="J90" s="104">
        <v>20932000</v>
      </c>
      <c r="K90" s="104"/>
      <c r="L90" s="101" t="s">
        <v>3458</v>
      </c>
    </row>
    <row r="91" spans="1:12" s="77" customFormat="1" ht="16.5">
      <c r="A91" s="100">
        <f t="shared" si="6"/>
        <v>83</v>
      </c>
      <c r="B91" s="101"/>
      <c r="C91" s="109" t="s">
        <v>3459</v>
      </c>
      <c r="D91" s="103"/>
      <c r="E91" s="104"/>
      <c r="F91" s="104"/>
      <c r="G91" s="104"/>
      <c r="H91" s="105"/>
      <c r="I91" s="105"/>
      <c r="J91" s="104">
        <v>337228000</v>
      </c>
      <c r="K91" s="104"/>
      <c r="L91" s="101" t="s">
        <v>3460</v>
      </c>
    </row>
    <row r="92" spans="1:12" s="77" customFormat="1" ht="16.5">
      <c r="A92" s="100">
        <f t="shared" si="6"/>
        <v>84</v>
      </c>
      <c r="B92" s="101"/>
      <c r="C92" s="109" t="s">
        <v>3461</v>
      </c>
      <c r="D92" s="103"/>
      <c r="E92" s="104"/>
      <c r="F92" s="104"/>
      <c r="G92" s="104"/>
      <c r="H92" s="105"/>
      <c r="I92" s="105"/>
      <c r="J92" s="104">
        <v>71493000</v>
      </c>
      <c r="K92" s="104"/>
      <c r="L92" s="101" t="s">
        <v>3462</v>
      </c>
    </row>
    <row r="93" spans="1:12" s="77" customFormat="1" ht="16.5">
      <c r="A93" s="100">
        <f t="shared" si="6"/>
        <v>85</v>
      </c>
      <c r="B93" s="101"/>
      <c r="C93" s="109" t="s">
        <v>3463</v>
      </c>
      <c r="D93" s="103"/>
      <c r="E93" s="104"/>
      <c r="F93" s="104"/>
      <c r="G93" s="104"/>
      <c r="H93" s="105"/>
      <c r="I93" s="105"/>
      <c r="J93" s="104">
        <v>65363000</v>
      </c>
      <c r="K93" s="104"/>
      <c r="L93" s="101" t="s">
        <v>3464</v>
      </c>
    </row>
    <row r="94" spans="1:12" s="77" customFormat="1" ht="16.5">
      <c r="A94" s="100">
        <f t="shared" si="6"/>
        <v>86</v>
      </c>
      <c r="B94" s="101"/>
      <c r="C94" s="109" t="s">
        <v>3465</v>
      </c>
      <c r="D94" s="103"/>
      <c r="E94" s="104"/>
      <c r="F94" s="104"/>
      <c r="G94" s="104"/>
      <c r="H94" s="105"/>
      <c r="I94" s="105"/>
      <c r="J94" s="104">
        <v>102465000</v>
      </c>
      <c r="K94" s="104"/>
      <c r="L94" s="101" t="s">
        <v>3454</v>
      </c>
    </row>
    <row r="95" spans="1:12" s="77" customFormat="1" ht="16.5">
      <c r="A95" s="100">
        <f t="shared" si="6"/>
        <v>87</v>
      </c>
      <c r="B95" s="101"/>
      <c r="C95" s="109" t="s">
        <v>3466</v>
      </c>
      <c r="D95" s="103"/>
      <c r="E95" s="104"/>
      <c r="F95" s="104"/>
      <c r="G95" s="104"/>
      <c r="H95" s="105"/>
      <c r="I95" s="105"/>
      <c r="J95" s="104">
        <v>723065000</v>
      </c>
      <c r="K95" s="104"/>
      <c r="L95" s="101" t="s">
        <v>3456</v>
      </c>
    </row>
    <row r="96" spans="1:12" s="77" customFormat="1" ht="16.5">
      <c r="A96" s="100">
        <f t="shared" si="6"/>
        <v>88</v>
      </c>
      <c r="B96" s="101"/>
      <c r="C96" s="109" t="s">
        <v>3467</v>
      </c>
      <c r="D96" s="103"/>
      <c r="E96" s="104"/>
      <c r="F96" s="104"/>
      <c r="G96" s="104"/>
      <c r="H96" s="105"/>
      <c r="I96" s="105"/>
      <c r="J96" s="104">
        <v>428499000</v>
      </c>
      <c r="K96" s="104"/>
      <c r="L96" s="101" t="s">
        <v>3468</v>
      </c>
    </row>
    <row r="97" spans="1:12" s="77" customFormat="1" ht="16.5">
      <c r="A97" s="100">
        <f t="shared" si="6"/>
        <v>89</v>
      </c>
      <c r="B97" s="101"/>
      <c r="C97" s="109" t="s">
        <v>3469</v>
      </c>
      <c r="D97" s="103"/>
      <c r="E97" s="104"/>
      <c r="F97" s="104"/>
      <c r="G97" s="104"/>
      <c r="H97" s="105"/>
      <c r="I97" s="105"/>
      <c r="J97" s="104">
        <v>199590000</v>
      </c>
      <c r="K97" s="104"/>
      <c r="L97" s="101" t="s">
        <v>3470</v>
      </c>
    </row>
    <row r="98" spans="1:12" s="77" customFormat="1" ht="16.5">
      <c r="A98" s="100">
        <f t="shared" si="6"/>
        <v>90</v>
      </c>
      <c r="B98" s="101"/>
      <c r="C98" s="110" t="s">
        <v>3471</v>
      </c>
      <c r="D98" s="103"/>
      <c r="E98" s="104"/>
      <c r="F98" s="104"/>
      <c r="G98" s="104"/>
      <c r="H98" s="105"/>
      <c r="I98" s="105"/>
      <c r="J98" s="104">
        <v>417731000</v>
      </c>
      <c r="K98" s="104"/>
      <c r="L98" s="101" t="s">
        <v>3472</v>
      </c>
    </row>
    <row r="99" spans="1:12" s="67" customFormat="1" ht="16.5">
      <c r="A99" s="100">
        <f>+A98+1</f>
        <v>91</v>
      </c>
      <c r="B99" s="101"/>
      <c r="C99" s="102" t="s">
        <v>3563</v>
      </c>
      <c r="D99" s="103"/>
      <c r="E99" s="104"/>
      <c r="F99" s="104"/>
      <c r="G99" s="104"/>
      <c r="H99" s="105"/>
      <c r="I99" s="105"/>
      <c r="J99" s="104">
        <v>414688000</v>
      </c>
      <c r="K99" s="104"/>
      <c r="L99" s="101" t="s">
        <v>3419</v>
      </c>
    </row>
    <row r="100" spans="1:12" s="75" customFormat="1" ht="16.5">
      <c r="A100" s="95" t="s">
        <v>447</v>
      </c>
      <c r="B100" s="96"/>
      <c r="C100" s="96" t="s">
        <v>3473</v>
      </c>
      <c r="D100" s="97" t="s">
        <v>3474</v>
      </c>
      <c r="E100" s="98">
        <v>5786625000</v>
      </c>
      <c r="F100" s="98">
        <v>15</v>
      </c>
      <c r="G100" s="98">
        <v>3915822000</v>
      </c>
      <c r="H100" s="99">
        <v>1772603200</v>
      </c>
      <c r="I100" s="99">
        <v>98200200</v>
      </c>
      <c r="J100" s="111" t="s">
        <v>3475</v>
      </c>
      <c r="K100" s="98">
        <v>5787000000</v>
      </c>
      <c r="L100" s="74"/>
    </row>
    <row r="101" spans="1:12" s="67" customFormat="1" ht="16.5" hidden="1">
      <c r="A101" s="100"/>
      <c r="B101" s="101"/>
      <c r="C101" s="101" t="s">
        <v>3476</v>
      </c>
      <c r="D101" s="103"/>
      <c r="E101" s="104"/>
      <c r="F101" s="104"/>
      <c r="G101" s="104"/>
      <c r="H101" s="105"/>
      <c r="I101" s="105"/>
      <c r="J101" s="112"/>
      <c r="K101" s="104"/>
      <c r="L101" s="66"/>
    </row>
    <row r="102" spans="1:12" s="67" customFormat="1" ht="16.5">
      <c r="A102" s="100">
        <f>+A99+1</f>
        <v>92</v>
      </c>
      <c r="B102" s="101"/>
      <c r="C102" s="109" t="s">
        <v>3477</v>
      </c>
      <c r="D102" s="103"/>
      <c r="E102" s="104"/>
      <c r="F102" s="104"/>
      <c r="G102" s="104"/>
      <c r="H102" s="105"/>
      <c r="I102" s="105"/>
      <c r="J102" s="112"/>
      <c r="K102" s="104"/>
      <c r="L102" s="101" t="s">
        <v>3478</v>
      </c>
    </row>
    <row r="103" spans="1:12" s="67" customFormat="1" ht="16.5">
      <c r="A103" s="100">
        <f>+A102+1</f>
        <v>93</v>
      </c>
      <c r="B103" s="101"/>
      <c r="C103" s="109" t="s">
        <v>3479</v>
      </c>
      <c r="D103" s="103"/>
      <c r="E103" s="104"/>
      <c r="F103" s="104"/>
      <c r="G103" s="104"/>
      <c r="H103" s="105"/>
      <c r="I103" s="105"/>
      <c r="J103" s="112"/>
      <c r="K103" s="104"/>
      <c r="L103" s="101" t="s">
        <v>3480</v>
      </c>
    </row>
    <row r="104" spans="1:12" s="67" customFormat="1" ht="16.5">
      <c r="A104" s="100">
        <f t="shared" ref="A104:A128" si="7">+A103+1</f>
        <v>94</v>
      </c>
      <c r="B104" s="101"/>
      <c r="C104" s="109" t="s">
        <v>3481</v>
      </c>
      <c r="D104" s="103"/>
      <c r="E104" s="104"/>
      <c r="F104" s="104"/>
      <c r="G104" s="104"/>
      <c r="H104" s="105"/>
      <c r="I104" s="105"/>
      <c r="J104" s="112"/>
      <c r="K104" s="104"/>
      <c r="L104" s="101" t="s">
        <v>3482</v>
      </c>
    </row>
    <row r="105" spans="1:12" s="67" customFormat="1" ht="16.5">
      <c r="A105" s="100">
        <f t="shared" si="7"/>
        <v>95</v>
      </c>
      <c r="B105" s="101"/>
      <c r="C105" s="109" t="s">
        <v>3483</v>
      </c>
      <c r="D105" s="103"/>
      <c r="E105" s="104"/>
      <c r="F105" s="104"/>
      <c r="G105" s="104"/>
      <c r="H105" s="105"/>
      <c r="I105" s="105"/>
      <c r="J105" s="112"/>
      <c r="K105" s="104"/>
      <c r="L105" s="101" t="s">
        <v>3484</v>
      </c>
    </row>
    <row r="106" spans="1:12" s="67" customFormat="1" ht="16.5">
      <c r="A106" s="100">
        <f t="shared" si="7"/>
        <v>96</v>
      </c>
      <c r="B106" s="101"/>
      <c r="C106" s="109" t="s">
        <v>3485</v>
      </c>
      <c r="D106" s="103"/>
      <c r="E106" s="104"/>
      <c r="F106" s="104"/>
      <c r="G106" s="104"/>
      <c r="H106" s="105"/>
      <c r="I106" s="105"/>
      <c r="J106" s="112"/>
      <c r="K106" s="104"/>
      <c r="L106" s="101" t="s">
        <v>3486</v>
      </c>
    </row>
    <row r="107" spans="1:12" s="67" customFormat="1" ht="16.5">
      <c r="A107" s="100">
        <f t="shared" si="7"/>
        <v>97</v>
      </c>
      <c r="B107" s="101"/>
      <c r="C107" s="109" t="s">
        <v>3487</v>
      </c>
      <c r="D107" s="103"/>
      <c r="E107" s="104"/>
      <c r="F107" s="104"/>
      <c r="G107" s="104"/>
      <c r="H107" s="105"/>
      <c r="I107" s="105"/>
      <c r="J107" s="112"/>
      <c r="K107" s="104"/>
      <c r="L107" s="101" t="s">
        <v>3488</v>
      </c>
    </row>
    <row r="108" spans="1:12" s="67" customFormat="1" ht="16.5">
      <c r="A108" s="100">
        <f t="shared" si="7"/>
        <v>98</v>
      </c>
      <c r="B108" s="101"/>
      <c r="C108" s="109" t="s">
        <v>3489</v>
      </c>
      <c r="D108" s="103"/>
      <c r="E108" s="104"/>
      <c r="F108" s="104"/>
      <c r="G108" s="104"/>
      <c r="H108" s="105"/>
      <c r="I108" s="105"/>
      <c r="J108" s="112"/>
      <c r="K108" s="104"/>
      <c r="L108" s="101" t="s">
        <v>3490</v>
      </c>
    </row>
    <row r="109" spans="1:12" s="67" customFormat="1" ht="16.5">
      <c r="A109" s="100">
        <f t="shared" si="7"/>
        <v>99</v>
      </c>
      <c r="B109" s="101"/>
      <c r="C109" s="109" t="s">
        <v>3491</v>
      </c>
      <c r="D109" s="103"/>
      <c r="E109" s="104"/>
      <c r="F109" s="104"/>
      <c r="G109" s="104"/>
      <c r="H109" s="105"/>
      <c r="I109" s="105"/>
      <c r="J109" s="112"/>
      <c r="K109" s="104"/>
      <c r="L109" s="101" t="s">
        <v>3492</v>
      </c>
    </row>
    <row r="110" spans="1:12" s="67" customFormat="1" ht="16.5">
      <c r="A110" s="100">
        <f t="shared" si="7"/>
        <v>100</v>
      </c>
      <c r="B110" s="101"/>
      <c r="C110" s="109" t="s">
        <v>3493</v>
      </c>
      <c r="D110" s="103"/>
      <c r="E110" s="104"/>
      <c r="F110" s="104"/>
      <c r="G110" s="104"/>
      <c r="H110" s="105"/>
      <c r="I110" s="105"/>
      <c r="J110" s="112"/>
      <c r="K110" s="104"/>
      <c r="L110" s="101" t="s">
        <v>3494</v>
      </c>
    </row>
    <row r="111" spans="1:12" s="67" customFormat="1" ht="16.5">
      <c r="A111" s="100">
        <f t="shared" si="7"/>
        <v>101</v>
      </c>
      <c r="B111" s="101"/>
      <c r="C111" s="109" t="s">
        <v>3495</v>
      </c>
      <c r="D111" s="103"/>
      <c r="E111" s="104"/>
      <c r="F111" s="104"/>
      <c r="G111" s="104"/>
      <c r="H111" s="105"/>
      <c r="I111" s="105"/>
      <c r="J111" s="112"/>
      <c r="K111" s="104"/>
      <c r="L111" s="101" t="s">
        <v>3496</v>
      </c>
    </row>
    <row r="112" spans="1:12" s="67" customFormat="1" ht="16.5">
      <c r="A112" s="100">
        <f t="shared" si="7"/>
        <v>102</v>
      </c>
      <c r="B112" s="101"/>
      <c r="C112" s="109" t="s">
        <v>3497</v>
      </c>
      <c r="D112" s="103"/>
      <c r="E112" s="104"/>
      <c r="F112" s="104"/>
      <c r="G112" s="104"/>
      <c r="H112" s="105"/>
      <c r="I112" s="105"/>
      <c r="J112" s="112"/>
      <c r="K112" s="104"/>
      <c r="L112" s="101" t="s">
        <v>3498</v>
      </c>
    </row>
    <row r="113" spans="1:12" s="67" customFormat="1" ht="16.5">
      <c r="A113" s="100">
        <f t="shared" si="7"/>
        <v>103</v>
      </c>
      <c r="B113" s="101"/>
      <c r="C113" s="109" t="s">
        <v>3499</v>
      </c>
      <c r="D113" s="103"/>
      <c r="E113" s="104"/>
      <c r="F113" s="104"/>
      <c r="G113" s="104"/>
      <c r="H113" s="105"/>
      <c r="I113" s="105"/>
      <c r="J113" s="112"/>
      <c r="K113" s="104"/>
      <c r="L113" s="101" t="s">
        <v>3500</v>
      </c>
    </row>
    <row r="114" spans="1:12" s="67" customFormat="1" ht="16.5">
      <c r="A114" s="100">
        <f t="shared" si="7"/>
        <v>104</v>
      </c>
      <c r="B114" s="101"/>
      <c r="C114" s="109" t="s">
        <v>3501</v>
      </c>
      <c r="D114" s="103"/>
      <c r="E114" s="104"/>
      <c r="F114" s="104"/>
      <c r="G114" s="104"/>
      <c r="H114" s="105"/>
      <c r="I114" s="105"/>
      <c r="J114" s="112"/>
      <c r="K114" s="104"/>
      <c r="L114" s="101" t="s">
        <v>3502</v>
      </c>
    </row>
    <row r="115" spans="1:12" s="67" customFormat="1" ht="16.5">
      <c r="A115" s="100">
        <f t="shared" si="7"/>
        <v>105</v>
      </c>
      <c r="B115" s="101"/>
      <c r="C115" s="109" t="s">
        <v>3503</v>
      </c>
      <c r="D115" s="103"/>
      <c r="E115" s="104"/>
      <c r="F115" s="104"/>
      <c r="G115" s="104"/>
      <c r="H115" s="105"/>
      <c r="I115" s="105"/>
      <c r="J115" s="112"/>
      <c r="K115" s="104"/>
      <c r="L115" s="101" t="s">
        <v>3504</v>
      </c>
    </row>
    <row r="116" spans="1:12" s="67" customFormat="1" ht="16.5">
      <c r="A116" s="100">
        <f t="shared" si="7"/>
        <v>106</v>
      </c>
      <c r="B116" s="101"/>
      <c r="C116" s="109" t="s">
        <v>3505</v>
      </c>
      <c r="D116" s="103"/>
      <c r="E116" s="104"/>
      <c r="F116" s="104"/>
      <c r="G116" s="104"/>
      <c r="H116" s="105"/>
      <c r="I116" s="105"/>
      <c r="J116" s="112"/>
      <c r="K116" s="104"/>
      <c r="L116" s="101" t="s">
        <v>3506</v>
      </c>
    </row>
    <row r="117" spans="1:12" s="67" customFormat="1" ht="16.5" hidden="1">
      <c r="A117" s="100"/>
      <c r="B117" s="101"/>
      <c r="C117" s="109" t="s">
        <v>3507</v>
      </c>
      <c r="D117" s="103"/>
      <c r="E117" s="104"/>
      <c r="F117" s="104"/>
      <c r="G117" s="104"/>
      <c r="H117" s="105"/>
      <c r="I117" s="105"/>
      <c r="J117" s="112"/>
      <c r="K117" s="104"/>
      <c r="L117" s="101"/>
    </row>
    <row r="118" spans="1:12" s="67" customFormat="1" ht="16.5">
      <c r="A118" s="100">
        <f>+A116+1</f>
        <v>107</v>
      </c>
      <c r="B118" s="101"/>
      <c r="C118" s="109" t="s">
        <v>3508</v>
      </c>
      <c r="D118" s="103"/>
      <c r="E118" s="104"/>
      <c r="F118" s="104"/>
      <c r="G118" s="104"/>
      <c r="H118" s="105"/>
      <c r="I118" s="105"/>
      <c r="J118" s="112"/>
      <c r="K118" s="104"/>
      <c r="L118" s="101" t="s">
        <v>3504</v>
      </c>
    </row>
    <row r="119" spans="1:12" s="67" customFormat="1" ht="16.5">
      <c r="A119" s="100">
        <f t="shared" si="7"/>
        <v>108</v>
      </c>
      <c r="B119" s="101"/>
      <c r="C119" s="109" t="s">
        <v>3509</v>
      </c>
      <c r="D119" s="103"/>
      <c r="E119" s="104"/>
      <c r="F119" s="104"/>
      <c r="G119" s="104"/>
      <c r="H119" s="105"/>
      <c r="I119" s="105"/>
      <c r="J119" s="112"/>
      <c r="K119" s="104"/>
      <c r="L119" s="101" t="s">
        <v>3510</v>
      </c>
    </row>
    <row r="120" spans="1:12" s="67" customFormat="1" ht="16.5">
      <c r="A120" s="100">
        <f t="shared" si="7"/>
        <v>109</v>
      </c>
      <c r="B120" s="101"/>
      <c r="C120" s="109" t="s">
        <v>3511</v>
      </c>
      <c r="D120" s="103"/>
      <c r="E120" s="104"/>
      <c r="F120" s="104"/>
      <c r="G120" s="104"/>
      <c r="H120" s="105"/>
      <c r="I120" s="105"/>
      <c r="J120" s="112"/>
      <c r="K120" s="104"/>
      <c r="L120" s="101" t="s">
        <v>3498</v>
      </c>
    </row>
    <row r="121" spans="1:12" s="67" customFormat="1" ht="16.5">
      <c r="A121" s="100">
        <f t="shared" si="7"/>
        <v>110</v>
      </c>
      <c r="B121" s="101"/>
      <c r="C121" s="109" t="s">
        <v>3512</v>
      </c>
      <c r="D121" s="103"/>
      <c r="E121" s="104"/>
      <c r="F121" s="104"/>
      <c r="G121" s="104"/>
      <c r="H121" s="105"/>
      <c r="I121" s="105"/>
      <c r="J121" s="112"/>
      <c r="K121" s="104"/>
      <c r="L121" s="101" t="s">
        <v>3513</v>
      </c>
    </row>
    <row r="122" spans="1:12" s="67" customFormat="1" ht="16.5">
      <c r="A122" s="100">
        <f t="shared" si="7"/>
        <v>111</v>
      </c>
      <c r="B122" s="101"/>
      <c r="C122" s="109" t="s">
        <v>3514</v>
      </c>
      <c r="D122" s="103"/>
      <c r="E122" s="104"/>
      <c r="F122" s="104"/>
      <c r="G122" s="104"/>
      <c r="H122" s="105"/>
      <c r="I122" s="105"/>
      <c r="J122" s="112"/>
      <c r="K122" s="104"/>
      <c r="L122" s="101" t="s">
        <v>3515</v>
      </c>
    </row>
    <row r="123" spans="1:12" s="67" customFormat="1" ht="16.5">
      <c r="A123" s="100">
        <f t="shared" si="7"/>
        <v>112</v>
      </c>
      <c r="B123" s="101"/>
      <c r="C123" s="109" t="s">
        <v>3516</v>
      </c>
      <c r="D123" s="103"/>
      <c r="E123" s="104"/>
      <c r="F123" s="104"/>
      <c r="G123" s="104"/>
      <c r="H123" s="105"/>
      <c r="I123" s="105"/>
      <c r="J123" s="112"/>
      <c r="K123" s="104"/>
      <c r="L123" s="101" t="s">
        <v>3517</v>
      </c>
    </row>
    <row r="124" spans="1:12" s="67" customFormat="1" ht="16.5">
      <c r="A124" s="100">
        <f t="shared" si="7"/>
        <v>113</v>
      </c>
      <c r="B124" s="101"/>
      <c r="C124" s="109" t="s">
        <v>3518</v>
      </c>
      <c r="D124" s="103"/>
      <c r="E124" s="104"/>
      <c r="F124" s="104"/>
      <c r="G124" s="104"/>
      <c r="H124" s="105"/>
      <c r="I124" s="105"/>
      <c r="J124" s="112"/>
      <c r="K124" s="104"/>
      <c r="L124" s="101" t="s">
        <v>3519</v>
      </c>
    </row>
    <row r="125" spans="1:12" s="67" customFormat="1" ht="16.5">
      <c r="A125" s="100">
        <f t="shared" si="7"/>
        <v>114</v>
      </c>
      <c r="B125" s="101"/>
      <c r="C125" s="109" t="s">
        <v>3520</v>
      </c>
      <c r="D125" s="103"/>
      <c r="E125" s="104"/>
      <c r="F125" s="104"/>
      <c r="G125" s="104"/>
      <c r="H125" s="105"/>
      <c r="I125" s="105"/>
      <c r="J125" s="112"/>
      <c r="K125" s="104"/>
      <c r="L125" s="101" t="s">
        <v>3486</v>
      </c>
    </row>
    <row r="126" spans="1:12" s="67" customFormat="1" ht="16.5">
      <c r="A126" s="100">
        <f t="shared" si="7"/>
        <v>115</v>
      </c>
      <c r="B126" s="101"/>
      <c r="C126" s="109" t="s">
        <v>3521</v>
      </c>
      <c r="D126" s="103"/>
      <c r="E126" s="104"/>
      <c r="F126" s="104"/>
      <c r="G126" s="104"/>
      <c r="H126" s="105"/>
      <c r="I126" s="105"/>
      <c r="J126" s="112"/>
      <c r="K126" s="104"/>
      <c r="L126" s="101" t="s">
        <v>3522</v>
      </c>
    </row>
    <row r="127" spans="1:12" s="67" customFormat="1" ht="16.5">
      <c r="A127" s="100">
        <f t="shared" si="7"/>
        <v>116</v>
      </c>
      <c r="B127" s="101"/>
      <c r="C127" s="109" t="s">
        <v>3523</v>
      </c>
      <c r="D127" s="103"/>
      <c r="E127" s="104"/>
      <c r="F127" s="104"/>
      <c r="G127" s="104"/>
      <c r="H127" s="105"/>
      <c r="I127" s="105"/>
      <c r="J127" s="112"/>
      <c r="K127" s="104"/>
      <c r="L127" s="101" t="s">
        <v>3524</v>
      </c>
    </row>
    <row r="128" spans="1:12" s="67" customFormat="1" ht="16.5">
      <c r="A128" s="100">
        <f t="shared" si="7"/>
        <v>117</v>
      </c>
      <c r="B128" s="101"/>
      <c r="C128" s="109" t="s">
        <v>3525</v>
      </c>
      <c r="D128" s="103"/>
      <c r="E128" s="104"/>
      <c r="F128" s="104"/>
      <c r="G128" s="104"/>
      <c r="H128" s="105"/>
      <c r="I128" s="105"/>
      <c r="J128" s="112"/>
      <c r="K128" s="104"/>
      <c r="L128" s="101" t="s">
        <v>3526</v>
      </c>
    </row>
    <row r="129" spans="1:12" s="67" customFormat="1" ht="16.5">
      <c r="A129" s="100">
        <f>+A128+1</f>
        <v>118</v>
      </c>
      <c r="B129" s="101"/>
      <c r="C129" s="109" t="s">
        <v>3565</v>
      </c>
      <c r="D129" s="103"/>
      <c r="E129" s="104"/>
      <c r="F129" s="104"/>
      <c r="G129" s="104"/>
      <c r="H129" s="105"/>
      <c r="I129" s="105"/>
      <c r="J129" s="112"/>
      <c r="K129" s="104"/>
      <c r="L129" s="101" t="s">
        <v>3527</v>
      </c>
    </row>
    <row r="130" spans="1:12" s="75" customFormat="1" ht="16.5">
      <c r="A130" s="95" t="s">
        <v>1664</v>
      </c>
      <c r="B130" s="96"/>
      <c r="C130" s="96" t="s">
        <v>3528</v>
      </c>
      <c r="D130" s="97" t="s">
        <v>3529</v>
      </c>
      <c r="E130" s="98">
        <v>3712758600</v>
      </c>
      <c r="F130" s="98">
        <v>7</v>
      </c>
      <c r="G130" s="98">
        <v>1650703400</v>
      </c>
      <c r="H130" s="99">
        <v>1490101200</v>
      </c>
      <c r="I130" s="99">
        <v>571954000</v>
      </c>
      <c r="J130" s="111" t="s">
        <v>3475</v>
      </c>
      <c r="K130" s="98">
        <v>5934000000</v>
      </c>
      <c r="L130" s="74"/>
    </row>
    <row r="131" spans="1:12" s="77" customFormat="1" ht="16.5" hidden="1">
      <c r="A131" s="100"/>
      <c r="B131" s="101"/>
      <c r="C131" s="109" t="s">
        <v>3476</v>
      </c>
      <c r="D131" s="103"/>
      <c r="E131" s="104"/>
      <c r="F131" s="104"/>
      <c r="G131" s="104"/>
      <c r="H131" s="105"/>
      <c r="I131" s="105"/>
      <c r="J131" s="104"/>
      <c r="K131" s="104"/>
      <c r="L131" s="66"/>
    </row>
    <row r="132" spans="1:12" s="77" customFormat="1" ht="16.5">
      <c r="A132" s="100">
        <f>+A129+1</f>
        <v>119</v>
      </c>
      <c r="B132" s="101"/>
      <c r="C132" s="109" t="s">
        <v>3530</v>
      </c>
      <c r="D132" s="103"/>
      <c r="E132" s="104"/>
      <c r="F132" s="104"/>
      <c r="G132" s="104"/>
      <c r="H132" s="105"/>
      <c r="I132" s="105"/>
      <c r="J132" s="104"/>
      <c r="K132" s="104"/>
      <c r="L132" s="113" t="s">
        <v>3531</v>
      </c>
    </row>
    <row r="133" spans="1:12" s="77" customFormat="1" ht="16.5">
      <c r="A133" s="100">
        <f>+A132+1</f>
        <v>120</v>
      </c>
      <c r="B133" s="101"/>
      <c r="C133" s="109" t="s">
        <v>3532</v>
      </c>
      <c r="D133" s="103"/>
      <c r="E133" s="104"/>
      <c r="F133" s="104"/>
      <c r="G133" s="104"/>
      <c r="H133" s="105"/>
      <c r="I133" s="105"/>
      <c r="J133" s="104"/>
      <c r="K133" s="104"/>
      <c r="L133" s="113" t="s">
        <v>3533</v>
      </c>
    </row>
    <row r="134" spans="1:12" s="77" customFormat="1" ht="16.5">
      <c r="A134" s="100">
        <f t="shared" ref="A134:A138" si="8">+A133+1</f>
        <v>121</v>
      </c>
      <c r="B134" s="101"/>
      <c r="C134" s="109" t="s">
        <v>3534</v>
      </c>
      <c r="D134" s="103"/>
      <c r="E134" s="104"/>
      <c r="F134" s="104"/>
      <c r="G134" s="104"/>
      <c r="H134" s="105"/>
      <c r="I134" s="105"/>
      <c r="J134" s="104"/>
      <c r="K134" s="104"/>
      <c r="L134" s="113" t="s">
        <v>3535</v>
      </c>
    </row>
    <row r="135" spans="1:12" s="77" customFormat="1" ht="16.5">
      <c r="A135" s="100">
        <f t="shared" si="8"/>
        <v>122</v>
      </c>
      <c r="B135" s="101"/>
      <c r="C135" s="109" t="s">
        <v>3536</v>
      </c>
      <c r="D135" s="103"/>
      <c r="E135" s="104"/>
      <c r="F135" s="104"/>
      <c r="G135" s="104"/>
      <c r="H135" s="105"/>
      <c r="I135" s="105"/>
      <c r="J135" s="104"/>
      <c r="K135" s="104"/>
      <c r="L135" s="113" t="s">
        <v>3537</v>
      </c>
    </row>
    <row r="136" spans="1:12" s="77" customFormat="1" ht="16.5">
      <c r="A136" s="100">
        <f t="shared" si="8"/>
        <v>123</v>
      </c>
      <c r="B136" s="101"/>
      <c r="C136" s="109" t="s">
        <v>3538</v>
      </c>
      <c r="D136" s="103"/>
      <c r="E136" s="104"/>
      <c r="F136" s="104"/>
      <c r="G136" s="104"/>
      <c r="H136" s="105"/>
      <c r="I136" s="105"/>
      <c r="J136" s="104"/>
      <c r="K136" s="104"/>
      <c r="L136" s="113" t="s">
        <v>3539</v>
      </c>
    </row>
    <row r="137" spans="1:12" s="77" customFormat="1" ht="16.5">
      <c r="A137" s="100">
        <f t="shared" si="8"/>
        <v>124</v>
      </c>
      <c r="B137" s="101"/>
      <c r="C137" s="109" t="s">
        <v>3540</v>
      </c>
      <c r="D137" s="103"/>
      <c r="E137" s="104"/>
      <c r="F137" s="104"/>
      <c r="G137" s="104"/>
      <c r="H137" s="105"/>
      <c r="I137" s="105"/>
      <c r="J137" s="104"/>
      <c r="K137" s="104"/>
      <c r="L137" s="113" t="s">
        <v>3541</v>
      </c>
    </row>
    <row r="138" spans="1:12" s="77" customFormat="1" ht="16.5">
      <c r="A138" s="100">
        <f t="shared" si="8"/>
        <v>125</v>
      </c>
      <c r="B138" s="101"/>
      <c r="C138" s="109" t="s">
        <v>3542</v>
      </c>
      <c r="D138" s="103"/>
      <c r="E138" s="104"/>
      <c r="F138" s="104"/>
      <c r="G138" s="104"/>
      <c r="H138" s="105"/>
      <c r="I138" s="105"/>
      <c r="J138" s="104"/>
      <c r="K138" s="104"/>
      <c r="L138" s="113" t="s">
        <v>3543</v>
      </c>
    </row>
    <row r="139" spans="1:12" s="77" customFormat="1" ht="16.5" hidden="1">
      <c r="A139" s="100"/>
      <c r="B139" s="101"/>
      <c r="C139" s="109" t="s">
        <v>3507</v>
      </c>
      <c r="D139" s="103"/>
      <c r="E139" s="104"/>
      <c r="F139" s="104"/>
      <c r="G139" s="104"/>
      <c r="H139" s="105"/>
      <c r="I139" s="105"/>
      <c r="J139" s="104"/>
      <c r="K139" s="104"/>
      <c r="L139" s="66"/>
    </row>
    <row r="140" spans="1:12" s="77" customFormat="1" ht="16.5">
      <c r="A140" s="100">
        <f>+A138+1</f>
        <v>126</v>
      </c>
      <c r="B140" s="101"/>
      <c r="C140" s="109" t="s">
        <v>3544</v>
      </c>
      <c r="D140" s="103"/>
      <c r="E140" s="104"/>
      <c r="F140" s="104"/>
      <c r="G140" s="104"/>
      <c r="H140" s="105"/>
      <c r="I140" s="105"/>
      <c r="J140" s="104"/>
      <c r="K140" s="104"/>
      <c r="L140" s="101" t="s">
        <v>3545</v>
      </c>
    </row>
    <row r="141" spans="1:12" s="77" customFormat="1" ht="16.5">
      <c r="A141" s="100">
        <f>+A140+1</f>
        <v>127</v>
      </c>
      <c r="B141" s="101"/>
      <c r="C141" s="109" t="s">
        <v>3546</v>
      </c>
      <c r="D141" s="103"/>
      <c r="E141" s="104"/>
      <c r="F141" s="104"/>
      <c r="G141" s="104"/>
      <c r="H141" s="105"/>
      <c r="I141" s="105"/>
      <c r="J141" s="104"/>
      <c r="K141" s="104"/>
      <c r="L141" s="101" t="s">
        <v>3547</v>
      </c>
    </row>
    <row r="142" spans="1:12" s="77" customFormat="1" ht="16.5">
      <c r="A142" s="100">
        <f t="shared" ref="A142:A148" si="9">+A141+1</f>
        <v>128</v>
      </c>
      <c r="B142" s="101"/>
      <c r="C142" s="109" t="s">
        <v>3548</v>
      </c>
      <c r="D142" s="103"/>
      <c r="E142" s="104"/>
      <c r="F142" s="104"/>
      <c r="G142" s="104"/>
      <c r="H142" s="105"/>
      <c r="I142" s="105"/>
      <c r="J142" s="104"/>
      <c r="K142" s="104"/>
      <c r="L142" s="101" t="s">
        <v>3566</v>
      </c>
    </row>
    <row r="143" spans="1:12" s="77" customFormat="1" ht="16.5">
      <c r="A143" s="100">
        <f t="shared" si="9"/>
        <v>129</v>
      </c>
      <c r="B143" s="101"/>
      <c r="C143" s="109" t="s">
        <v>3549</v>
      </c>
      <c r="D143" s="103"/>
      <c r="E143" s="104"/>
      <c r="F143" s="104"/>
      <c r="G143" s="104"/>
      <c r="H143" s="105"/>
      <c r="I143" s="105"/>
      <c r="J143" s="104"/>
      <c r="K143" s="104"/>
      <c r="L143" s="101" t="s">
        <v>3550</v>
      </c>
    </row>
    <row r="144" spans="1:12" s="77" customFormat="1" ht="16.5">
      <c r="A144" s="100">
        <f t="shared" si="9"/>
        <v>130</v>
      </c>
      <c r="B144" s="101"/>
      <c r="C144" s="109" t="s">
        <v>3551</v>
      </c>
      <c r="D144" s="103"/>
      <c r="E144" s="104"/>
      <c r="F144" s="104"/>
      <c r="G144" s="104"/>
      <c r="H144" s="105"/>
      <c r="I144" s="105"/>
      <c r="J144" s="104"/>
      <c r="K144" s="104"/>
      <c r="L144" s="101" t="s">
        <v>3552</v>
      </c>
    </row>
    <row r="145" spans="1:12" s="77" customFormat="1" ht="16.5">
      <c r="A145" s="100">
        <f t="shared" si="9"/>
        <v>131</v>
      </c>
      <c r="B145" s="101"/>
      <c r="C145" s="109" t="s">
        <v>3553</v>
      </c>
      <c r="D145" s="103"/>
      <c r="E145" s="104"/>
      <c r="F145" s="104"/>
      <c r="G145" s="104"/>
      <c r="H145" s="105"/>
      <c r="I145" s="105"/>
      <c r="J145" s="104"/>
      <c r="K145" s="104"/>
      <c r="L145" s="101" t="s">
        <v>3554</v>
      </c>
    </row>
    <row r="146" spans="1:12" s="77" customFormat="1" ht="16.5">
      <c r="A146" s="100">
        <f t="shared" si="9"/>
        <v>132</v>
      </c>
      <c r="B146" s="101"/>
      <c r="C146" s="109" t="s">
        <v>3555</v>
      </c>
      <c r="D146" s="103"/>
      <c r="E146" s="104"/>
      <c r="F146" s="104"/>
      <c r="G146" s="104"/>
      <c r="H146" s="105"/>
      <c r="I146" s="105"/>
      <c r="J146" s="104"/>
      <c r="K146" s="104"/>
      <c r="L146" s="101" t="s">
        <v>3543</v>
      </c>
    </row>
    <row r="147" spans="1:12" s="77" customFormat="1" ht="16.5">
      <c r="A147" s="100">
        <f t="shared" si="9"/>
        <v>133</v>
      </c>
      <c r="B147" s="101"/>
      <c r="C147" s="109" t="s">
        <v>3556</v>
      </c>
      <c r="D147" s="103"/>
      <c r="E147" s="104"/>
      <c r="F147" s="104"/>
      <c r="G147" s="104"/>
      <c r="H147" s="105"/>
      <c r="I147" s="105"/>
      <c r="J147" s="104"/>
      <c r="K147" s="104"/>
      <c r="L147" s="101" t="s">
        <v>3557</v>
      </c>
    </row>
    <row r="148" spans="1:12" s="77" customFormat="1" ht="16.5">
      <c r="A148" s="100">
        <f t="shared" si="9"/>
        <v>134</v>
      </c>
      <c r="B148" s="101"/>
      <c r="C148" s="109" t="s">
        <v>3558</v>
      </c>
      <c r="D148" s="103"/>
      <c r="E148" s="104"/>
      <c r="F148" s="104"/>
      <c r="G148" s="104"/>
      <c r="H148" s="105"/>
      <c r="I148" s="105"/>
      <c r="J148" s="104"/>
      <c r="K148" s="104"/>
      <c r="L148" s="101" t="s">
        <v>3559</v>
      </c>
    </row>
    <row r="149" spans="1:12" s="77" customFormat="1" ht="16.5">
      <c r="A149" s="100">
        <f>+A148+1</f>
        <v>135</v>
      </c>
      <c r="B149" s="101"/>
      <c r="C149" s="109" t="s">
        <v>3560</v>
      </c>
      <c r="D149" s="103"/>
      <c r="E149" s="104"/>
      <c r="F149" s="104"/>
      <c r="G149" s="104"/>
      <c r="H149" s="105"/>
      <c r="I149" s="105"/>
      <c r="J149" s="104"/>
      <c r="K149" s="104"/>
      <c r="L149" s="101" t="s">
        <v>3561</v>
      </c>
    </row>
    <row r="150" spans="1:12" s="80" customFormat="1" ht="16.5" hidden="1">
      <c r="A150" s="78"/>
      <c r="B150" s="78"/>
      <c r="C150" s="609" t="s">
        <v>3562</v>
      </c>
      <c r="D150" s="609"/>
      <c r="E150" s="79" t="e">
        <f>+E4+E42+E100+E130+#REF!+#REF!+#REF!+#REF!+#REF!+#REF!+#REF!+#REF!+#REF!+#REF!</f>
        <v>#REF!</v>
      </c>
      <c r="F150" s="79" t="e">
        <f>+F4+F42+F100+F130+#REF!+#REF!+#REF!+#REF!+#REF!+#REF!+#REF!+#REF!+#REF!+#REF!</f>
        <v>#REF!</v>
      </c>
      <c r="G150" s="79" t="e">
        <f>+G4+G42+G100+G130+#REF!+#REF!+#REF!+#REF!+#REF!+#REF!+#REF!+#REF!+#REF!+#REF!</f>
        <v>#REF!</v>
      </c>
      <c r="H150" s="79" t="e">
        <f>+H4+H42+H100+H130+#REF!+#REF!+#REF!+#REF!+#REF!+#REF!+#REF!+#REF!+#REF!+#REF!</f>
        <v>#REF!</v>
      </c>
      <c r="I150" s="79" t="e">
        <f>+I4+I42+I100+I130+#REF!+#REF!+#REF!+#REF!+#REF!+#REF!+#REF!+#REF!+#REF!+#REF!</f>
        <v>#REF!</v>
      </c>
      <c r="J150" s="79"/>
      <c r="K150" s="79" t="e">
        <f>+K4+K42+K100+K130+#REF!+#REF!+#REF!+#REF!+#REF!+#REF!+#REF!+#REF!+#REF!+#REF!</f>
        <v>#REF!</v>
      </c>
      <c r="L150" s="78"/>
    </row>
    <row r="151" spans="1:12" s="83" customFormat="1" ht="15.75" customHeight="1">
      <c r="A151" s="81"/>
      <c r="B151" s="81"/>
      <c r="C151" s="81"/>
      <c r="D151" s="81"/>
      <c r="E151" s="82">
        <f>+E42+E100+E130+E4</f>
        <v>50849645710</v>
      </c>
      <c r="F151" s="82" t="e">
        <f>385-F150-49</f>
        <v>#REF!</v>
      </c>
      <c r="G151" s="81"/>
      <c r="H151" s="81"/>
      <c r="I151" s="81"/>
      <c r="J151" s="81"/>
      <c r="K151" s="81"/>
    </row>
    <row r="152" spans="1:12" s="83" customFormat="1" ht="15.75">
      <c r="A152" s="84"/>
      <c r="B152" s="84"/>
      <c r="C152" s="84"/>
      <c r="D152" s="84"/>
      <c r="E152" s="84"/>
      <c r="F152" s="84"/>
      <c r="G152" s="84"/>
      <c r="H152" s="81"/>
      <c r="I152" s="81"/>
      <c r="J152" s="85"/>
      <c r="K152" s="85"/>
    </row>
    <row r="153" spans="1:12" s="83" customFormat="1" ht="15.75">
      <c r="A153" s="84"/>
      <c r="B153" s="84"/>
      <c r="C153" s="84"/>
      <c r="D153" s="84"/>
      <c r="E153" s="84"/>
      <c r="F153" s="84"/>
      <c r="G153" s="84"/>
      <c r="H153" s="85"/>
      <c r="I153" s="85"/>
      <c r="J153" s="85"/>
      <c r="K153" s="85"/>
    </row>
    <row r="154" spans="1:12" s="83" customFormat="1" ht="15.75">
      <c r="A154" s="84"/>
      <c r="B154" s="84"/>
      <c r="C154" s="84"/>
      <c r="D154" s="84"/>
      <c r="E154" s="84"/>
      <c r="F154" s="84"/>
      <c r="G154" s="84"/>
      <c r="H154" s="85"/>
      <c r="I154" s="85"/>
      <c r="J154" s="85"/>
      <c r="K154" s="85"/>
    </row>
    <row r="155" spans="1:12" s="83" customFormat="1" ht="15.75">
      <c r="A155" s="84"/>
      <c r="B155" s="84"/>
      <c r="C155" s="84"/>
      <c r="D155" s="84"/>
      <c r="E155" s="84"/>
      <c r="F155" s="84"/>
      <c r="G155" s="84"/>
      <c r="H155" s="85"/>
      <c r="I155" s="85"/>
      <c r="J155" s="85"/>
      <c r="K155" s="85"/>
    </row>
    <row r="156" spans="1:12" s="83" customFormat="1" ht="15.75">
      <c r="A156" s="84"/>
      <c r="B156" s="84"/>
      <c r="C156" s="84"/>
      <c r="D156" s="84"/>
      <c r="E156" s="84"/>
      <c r="F156" s="84"/>
      <c r="G156" s="84"/>
      <c r="H156" s="86"/>
      <c r="I156" s="86"/>
      <c r="J156" s="87"/>
      <c r="K156" s="87"/>
    </row>
    <row r="157" spans="1:12" s="83" customFormat="1"/>
  </sheetData>
  <mergeCells count="12">
    <mergeCell ref="C150:D150"/>
    <mergeCell ref="F2:F3"/>
    <mergeCell ref="A1:L1"/>
    <mergeCell ref="A2:A3"/>
    <mergeCell ref="B2:B3"/>
    <mergeCell ref="C2:C3"/>
    <mergeCell ref="D2:D3"/>
    <mergeCell ref="E2:E3"/>
    <mergeCell ref="G2:I2"/>
    <mergeCell ref="J2:J3"/>
    <mergeCell ref="K2:K3"/>
    <mergeCell ref="L2:L3"/>
  </mergeCells>
  <conditionalFormatting sqref="H156:I156">
    <cfRule type="expression" dxfId="0" priority="1" stopIfTrue="1">
      <formula>$H$167="Họ và tên ?"</formula>
    </cfRule>
  </conditionalFormatting>
  <pageMargins left="0.70866141732283472" right="0.70866141732283472" top="0.74803149606299213" bottom="0.55118110236220474" header="0.31496062992125984" footer="0.31496062992125984"/>
  <pageSetup paperSize="9" fitToHeight="0" orientation="landscape" blackAndWhite="1" r:id="rId1"/>
  <headerFooter>
    <oddFooter>&amp;C&amp;P/&amp;N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PL01-3-Tổng hợp báo giá (THPT)</vt:lpstr>
      <vt:lpstr>PL01-2-Tổng hợp báo giá (THCS)</vt:lpstr>
      <vt:lpstr>PL01-1-Tổng hợp báo giá (TH)</vt:lpstr>
      <vt:lpstr>PL02-1- Tổng hợp số lượng-TH</vt:lpstr>
      <vt:lpstr>PL02-2-Tổng hợp số lượng-THCS</vt:lpstr>
      <vt:lpstr>PL02-3- Tổng hợp số lượng-THPT</vt:lpstr>
      <vt:lpstr>Danh sách các trường MSTT</vt:lpstr>
      <vt:lpstr>'Danh sách các trường MSTT'!Print_Area</vt:lpstr>
      <vt:lpstr>'PL01-1-Tổng hợp báo giá (TH)'!Print_Area</vt:lpstr>
      <vt:lpstr>'PL01-2-Tổng hợp báo giá (THCS)'!Print_Area</vt:lpstr>
      <vt:lpstr>'PL01-3-Tổng hợp báo giá (THPT)'!Print_Area</vt:lpstr>
      <vt:lpstr>'PL02-1- Tổng hợp số lượng-TH'!Print_Area</vt:lpstr>
      <vt:lpstr>'PL02-2-Tổng hợp số lượng-THCS'!Print_Area</vt:lpstr>
      <vt:lpstr>'PL02-3- Tổng hợp số lượng-THPT'!Print_Area</vt:lpstr>
      <vt:lpstr>'Danh sách các trường MSTT'!Print_Titles</vt:lpstr>
      <vt:lpstr>'PL01-1-Tổng hợp báo giá (TH)'!Print_Titles</vt:lpstr>
      <vt:lpstr>'PL01-2-Tổng hợp báo giá (THCS)'!Print_Titles</vt:lpstr>
      <vt:lpstr>'PL01-3-Tổng hợp báo giá (THPT)'!Print_Titles</vt:lpstr>
      <vt:lpstr>'PL02-1- Tổng hợp số lượng-TH'!Print_Titles</vt:lpstr>
      <vt:lpstr>'PL02-2-Tổng hợp số lượng-THCS'!Print_Titles</vt:lpstr>
      <vt:lpstr>'PL02-3- Tổng hợp số lượng-THPT'!Print_Titles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Win8.1 VS10 X64</cp:lastModifiedBy>
  <cp:lastPrinted>2024-04-11T07:32:49Z</cp:lastPrinted>
  <dcterms:created xsi:type="dcterms:W3CDTF">2023-03-29T06:49:37Z</dcterms:created>
  <dcterms:modified xsi:type="dcterms:W3CDTF">2024-04-12T01:19:19Z</dcterms:modified>
</cp:coreProperties>
</file>