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Hoanghuong\Downloads\"/>
    </mc:Choice>
  </mc:AlternateContent>
  <xr:revisionPtr revIDLastSave="0" documentId="13_ncr:1_{B65FC9EE-2B54-4619-BBB1-2D9687394A3E}" xr6:coauthVersionLast="47" xr6:coauthVersionMax="47" xr10:uidLastSave="{00000000-0000-0000-0000-000000000000}"/>
  <bookViews>
    <workbookView xWindow="-120" yWindow="-120" windowWidth="29040" windowHeight="15840" xr2:uid="{00000000-000D-0000-FFFF-FFFF00000000}"/>
  </bookViews>
  <sheets>
    <sheet name="Gói 6" sheetId="6" r:id="rId1"/>
  </sheets>
  <externalReferences>
    <externalReference r:id="rId2"/>
  </externalReferences>
  <definedNames>
    <definedName name="_xlnm._FilterDatabase" localSheetId="0" hidden="1">'Gói 6'!$A$7:$P$400</definedName>
    <definedName name="Fib" localSheetId="0">'[1]Giá bán'!$B$25:$B$29</definedName>
    <definedName name="_xlnm.Print_Area" localSheetId="0">'Gói 6'!$A$1:$E$1115</definedName>
    <definedName name="_xlnm.Print_Titles" localSheetId="0">'Gói 6'!$7:$7</definedName>
    <definedName name="PT" localSheetId="0">'[1]Giá bán'!$B$21:$B$24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6" i="6" l="1"/>
  <c r="E330" i="6"/>
  <c r="E11" i="6" l="1"/>
  <c r="E10" i="6"/>
  <c r="A9" i="6" l="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E356" i="6" l="1"/>
  <c r="E345" i="6"/>
  <c r="E344" i="6"/>
  <c r="E338" i="6"/>
  <c r="E340" i="6"/>
  <c r="E341" i="6"/>
  <c r="E342" i="6"/>
  <c r="E321" i="6"/>
  <c r="E320" i="6"/>
  <c r="E319" i="6"/>
  <c r="E287" i="6"/>
  <c r="E288" i="6"/>
  <c r="E339" i="6" l="1"/>
  <c r="E363" i="6"/>
  <c r="E349" i="6"/>
  <c r="E328" i="6"/>
  <c r="E329" i="6"/>
  <c r="E347" i="6" l="1"/>
  <c r="E343" i="6"/>
  <c r="E290" i="6"/>
  <c r="E350" i="6"/>
  <c r="E336" i="6"/>
  <c r="E333" i="6"/>
  <c r="E352" i="6"/>
  <c r="E332" i="6"/>
  <c r="E331" i="6"/>
  <c r="E327" i="6"/>
  <c r="E362" i="6"/>
  <c r="E355" i="6"/>
  <c r="E354" i="6"/>
  <c r="E289" i="6" l="1"/>
  <c r="A337" i="6" l="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alcChain>
</file>

<file path=xl/sharedStrings.xml><?xml version="1.0" encoding="utf-8"?>
<sst xmlns="http://schemas.openxmlformats.org/spreadsheetml/2006/main" count="1191" uniqueCount="790">
  <si>
    <t>SỞ Y TẾ HÀ NỘI</t>
  </si>
  <si>
    <t>BỆNH VIỆN TIM HÀ NỘI</t>
  </si>
  <si>
    <t>STT</t>
  </si>
  <si>
    <t>Tên vật tư, hóa chất</t>
  </si>
  <si>
    <t>Đơn vị tính</t>
  </si>
  <si>
    <t>Số lượng dự trù yêu cầu</t>
  </si>
  <si>
    <t>Bộ</t>
  </si>
  <si>
    <t>Lọ</t>
  </si>
  <si>
    <t>Test</t>
  </si>
  <si>
    <t>Tuýp</t>
  </si>
  <si>
    <t>hộp</t>
  </si>
  <si>
    <t>Túi</t>
  </si>
  <si>
    <t>kg</t>
  </si>
  <si>
    <t>Hộp</t>
  </si>
  <si>
    <t>Can</t>
  </si>
  <si>
    <t>Que</t>
  </si>
  <si>
    <t>Ống</t>
  </si>
  <si>
    <t>Đĩa</t>
  </si>
  <si>
    <t>Chai</t>
  </si>
  <si>
    <t>Gel siêu âm</t>
  </si>
  <si>
    <t>Lít</t>
  </si>
  <si>
    <t>Test nhanh phát hiện cúm A,B và H1N1</t>
  </si>
  <si>
    <t>Que thử đường huyết dùng cho máy đo đường huyết</t>
  </si>
  <si>
    <t>Kim lấy máu</t>
  </si>
  <si>
    <t>Chai cấy máu nắp màu xanh - hiếu khí</t>
  </si>
  <si>
    <t>Chai cấy máu nắp màu cam  - kị khí</t>
  </si>
  <si>
    <t xml:space="preserve">Bộ nhuộm Gram </t>
  </si>
  <si>
    <t>Bộ nhuộm gồm 4 chai 250ml
Dung dịch nhuộm – Crystal Violet: 1x250ml
Dung dịch nhuộm – Lugol: 1x250ml
Dung dịch nhuộm – Safranin: 1x250ml
Dung dịch nhuộm – Decolor: 1x250ml</t>
  </si>
  <si>
    <t>Bộ nhuộm Ziehl Neelsen</t>
  </si>
  <si>
    <t>Skim milk</t>
  </si>
  <si>
    <t>Môi trường nuôi cấy nấm</t>
  </si>
  <si>
    <t>Khoanh</t>
  </si>
  <si>
    <t>Bột kẽm</t>
  </si>
  <si>
    <t xml:space="preserve">Môi trường phân lập chọn lọc và định danh Pseudomonas aeruginosa </t>
  </si>
  <si>
    <t>Khoanh kháng sinh Amikacin 30µg</t>
  </si>
  <si>
    <t>Khoanh kháng sinh Ampicillin/Sulbactam 20µg</t>
  </si>
  <si>
    <t>Khoanh kháng sinh Azithromycin 15µg</t>
  </si>
  <si>
    <t>Khoanh kháng sinh Cefepime 30µg</t>
  </si>
  <si>
    <t>Khoanh kháng sinh Cefoxitin 30µg</t>
  </si>
  <si>
    <t>Khoanh kháng sinh Ceftazidime 30µg</t>
  </si>
  <si>
    <t>Khoanh kháng sinh Ceftriaxone 30µg</t>
  </si>
  <si>
    <t>Khoanh kháng sinh Cefuroxime 30µg</t>
  </si>
  <si>
    <t>Khoanh kháng sinh Chloramphenicol 30µg</t>
  </si>
  <si>
    <t>Khoanh kháng sinh Ciprofloxacin 5µg</t>
  </si>
  <si>
    <t>Khoanh kháng sinh Clindamycin 2µg</t>
  </si>
  <si>
    <t>Khoanh kháng sinh Doxycycline 30µg</t>
  </si>
  <si>
    <t>Khoanh kháng sinh Ertapenem 10µg</t>
  </si>
  <si>
    <t>Khoanh kháng sinh Gentamicin 10µg</t>
  </si>
  <si>
    <t>Khoanh kháng sinh Imipenem 10µg</t>
  </si>
  <si>
    <t>Hóa chất phát hiện indole</t>
  </si>
  <si>
    <t>Khoanh kháng sinh Levofloxacin 5µg</t>
  </si>
  <si>
    <t>Khoanh kháng sinh Linezolid 30µg</t>
  </si>
  <si>
    <t>Khoanh kháng sinh Meropenem 10µg</t>
  </si>
  <si>
    <t>Khoanh kháng sinh Minocycline 30µg</t>
  </si>
  <si>
    <t>Khoanh kháng sinh Moxifloxacin 5µg</t>
  </si>
  <si>
    <t>Khoanh kháng sinh Netilmicin 30µg</t>
  </si>
  <si>
    <t>Khoanh kháng sinh Norfloxacin 10µg</t>
  </si>
  <si>
    <t>Khoanh kháng sinh Novobiocin 5µg</t>
  </si>
  <si>
    <t>Khoanh kháng sinh Piperacillin/tazobactam 110µg</t>
  </si>
  <si>
    <t>Khoanh kháng sinh Tobramycin 10µg</t>
  </si>
  <si>
    <t>Thanh xác định MIC của Colistin</t>
  </si>
  <si>
    <t>Thanh nhựa mỏng chứa kháng sinh Colistin nồng độ 0,016-256 µg/ml, 30 thanh/ hộp</t>
  </si>
  <si>
    <t>Thanh</t>
  </si>
  <si>
    <t>Thanh xác định MIC của Vancomycin</t>
  </si>
  <si>
    <t>Chủng chuẩn Staphylococcus aureus subsp. aureus ATCC® 25923™*</t>
  </si>
  <si>
    <t>Chủng chuẩn Klebsiella pneumoniae subsp. pneumoniae ATCC® 700603™*</t>
  </si>
  <si>
    <t>Chủng chuẩn Staphylococcus xylosus ATCC® 700404™*</t>
  </si>
  <si>
    <t>Chủng chuẩn Candida albicans ATCC® 14053™*</t>
  </si>
  <si>
    <t>Chủng chuẩn Pseudomonas aeruginosa ATCC® 27853™*</t>
  </si>
  <si>
    <t>Chủng chuẩn Stenotrophomonas maltophilia ATCC® 17666™*</t>
  </si>
  <si>
    <t>Chủng chuẩn Streptococcus pneumoniae ATCC® 49619™*</t>
  </si>
  <si>
    <t>Chủng chuẩn Candida parapsilosis ATCC® 22019™*</t>
  </si>
  <si>
    <t>Chủng chuẩn Escherichia coli ATCC® 25922™*</t>
  </si>
  <si>
    <t>Chủng chuẩn Staphylococcus aureus subsp. aureus ATCC® 29213™*</t>
  </si>
  <si>
    <t>Môi trường canh thang nuôi cấy vi sinh vật khó mọc</t>
  </si>
  <si>
    <t>Thẻ định danh vi khuẩn Gram âm</t>
  </si>
  <si>
    <t>Thẻ</t>
  </si>
  <si>
    <t>Thẻ định danh vi khuẩn Gram dương</t>
  </si>
  <si>
    <t>Thẻ kháng sinh đồ Nấm</t>
  </si>
  <si>
    <t>Thẻ định danh cho Nấm</t>
  </si>
  <si>
    <t>Thẻ kháng sinh đồ Liên cầu</t>
  </si>
  <si>
    <t>Thẻ kháng sinh đồ vi khuẩn Gram dương</t>
  </si>
  <si>
    <t>Nước muối 0.45% pha huyền dịch vi khuẩn</t>
  </si>
  <si>
    <t>Hóa chất kiểm tra chất lượng xét nghiệm khí máu mức 1</t>
  </si>
  <si>
    <t>Hóa chất kiểm tra chất lượng xét nghiệm khí máu mức 2</t>
  </si>
  <si>
    <t>Hóa chất kiểm tra chất lượng xét nghiệm khí máu mức 3</t>
  </si>
  <si>
    <t xml:space="preserve">Dung dịch rửa máy khí máu </t>
  </si>
  <si>
    <t>Dung dịch hóa chất xét nghiệm dùng trên máy khí máu loại S2</t>
  </si>
  <si>
    <t>Cuvet dùng để đo THB trên máy khí máu</t>
  </si>
  <si>
    <t>Hóa chất định lượng albumin trong máu</t>
  </si>
  <si>
    <t>Điện cực Clo của máy khí máu</t>
  </si>
  <si>
    <t>Điện cực Kali của máy khí máu</t>
  </si>
  <si>
    <t>Điện cực Natri của máy khí máu</t>
  </si>
  <si>
    <t>Điện cực tham chiếu của máy khí máu</t>
  </si>
  <si>
    <t>Dung dịch rửa có tính acid cho cóng phản ứng máy sinh hóa</t>
  </si>
  <si>
    <t>Hóa chất dùng để định lượng γ‑glutamyltransferase (GGT) trong máu</t>
  </si>
  <si>
    <t>Hóa chất dùng để chuẩn điện cực chọn lọc ion trên module điện giải ISE máy sinh hóa - mức cao</t>
  </si>
  <si>
    <t>Hóa chất dùng để chuẩn điện cực chọn lọc ion trên module điện giải ISE máy sinh hóa - mức thấp</t>
  </si>
  <si>
    <t>Hóa chất dùng để định lượng LDL‑cholesterol trong máu</t>
  </si>
  <si>
    <t>Dung dịch rửa cho cóng phản ứng trên máy xét nghiệm sinh hóa</t>
  </si>
  <si>
    <t>Đầu côn và ống hút dùng cho xét nghiệm miễn dịch</t>
  </si>
  <si>
    <t>Dung dịch để rửa hệ thống sau mỗi phản ứng trên máy xét nghiệm miễn dịch</t>
  </si>
  <si>
    <t>Hóa chất dùng để định lượng cortisol trong máu, nước tiểu, nước bọt</t>
  </si>
  <si>
    <t>Hóa chất dùng để chuẩn xét nghiệm định lượng  FT4 trong máu</t>
  </si>
  <si>
    <t>Hóa chất dùng để định lượng FT4 trong máu</t>
  </si>
  <si>
    <t>Dung dịch rửa dùng để loại bỏ các chất có tiềm năng gây nhiễu việc phát hiện các tín hiệu cho máy xét nghiệm miễn dịch</t>
  </si>
  <si>
    <t>Dung dịch rửa dùng cho máy xét nghiệm miễn dịch trong quá trình vận hành khi thay đổi thuốc thử</t>
  </si>
  <si>
    <t>Hóa chất dùng để định lượng ProBNP trong máu</t>
  </si>
  <si>
    <t>Hóa chất dùng để định lượng TSH trong máu</t>
  </si>
  <si>
    <t>Hóa chất dùng để định lượng  CA 19‑9 trong máu</t>
  </si>
  <si>
    <t>Hóa chất dùng để định lượng  CA 72‑4 trong máu</t>
  </si>
  <si>
    <t xml:space="preserve">Hóa chất dùng để định lượng  glucose trong máu, nước tiểu và dịch não tủy </t>
  </si>
  <si>
    <t>Hóa chất dùng để định lượng SCC trong máu</t>
  </si>
  <si>
    <t>Hóa chất được dùng để kiểm tra chất lượng các xét nghiệm miễn dịch Elecsys SCC, ProGRP, CYFRA 21‑1 và NSE</t>
  </si>
  <si>
    <t>Hóa chất dùng để định tính HBsAg trong máu</t>
  </si>
  <si>
    <t>Hóa chất dùng để định tính HIV combi PT trong máu</t>
  </si>
  <si>
    <t>Hóa chất dùng để định tính anti HCV  trong máu</t>
  </si>
  <si>
    <t>Hóa chất dùng để định lượng anti TPO trong máu</t>
  </si>
  <si>
    <t>Hóa chất hiệu chuẩn xét nghiệm định lượng Elecsys Anti‑TSHR</t>
  </si>
  <si>
    <t>Hóa chất kiểm tra chất lượng xét nghiệm anti TSHR</t>
  </si>
  <si>
    <t>Dung dịch rửa cho kim hút thuốc thử và cóng phản ứng trên máy xét nghiệm sinh hóa</t>
  </si>
  <si>
    <t>Hóa chất định lượng D-dimer</t>
  </si>
  <si>
    <t>Hóa chất hiệu chuẩn xét nghiệm định lượng D-dimer</t>
  </si>
  <si>
    <t>Hóa chất kiểm tra chất lượng xét nghiệm  D-Dimer mức 1, 2</t>
  </si>
  <si>
    <t>Que thử nước tiểu 10 thông số</t>
  </si>
  <si>
    <t>Khí CO2 y tế</t>
  </si>
  <si>
    <t>Bình</t>
  </si>
  <si>
    <t>Ôxy lỏng y tế</t>
  </si>
  <si>
    <t>Chất lượng &gt;= 99.6%, nạp trực tiếp vào bồn chứa của bệnh viện bằng xe chuyên dụng</t>
  </si>
  <si>
    <t>Khí Ni tơ 99.99%</t>
  </si>
  <si>
    <t>Chất lượng &gt;= 99.9%, nạp trong bình 40 lít, áp suất nạp 150atm, áp suất sử dụng 135atm</t>
  </si>
  <si>
    <t>Bình khí Helium (Nạp lại)</t>
  </si>
  <si>
    <t>- Nạp lại khí helium dùng trong y khoa với dung tích 0.5 L ở áp suất 2900 psi hoặc 0.69 L ở áp suất từ 2200 psi</t>
  </si>
  <si>
    <t>Dung dịch rửa và bảo quản tạng</t>
  </si>
  <si>
    <t>Thẻ nạp mẫu cho máy máu lắng</t>
  </si>
  <si>
    <t xml:space="preserve">Chất kiểm tra máu lắng 2 mức </t>
  </si>
  <si>
    <t>Dung dịch rửa máy xét nghiệm máu lắng</t>
  </si>
  <si>
    <t>Huyết thanh mẫu định nhóm máu hệ Rho(D) của người</t>
  </si>
  <si>
    <t>Dung dịch lực ion yếu pha loãng hồng cầu</t>
  </si>
  <si>
    <t>Gel card 6 giếng làm xét nghiệm bảo đảm hòa hợp miễn dịch truyền máu</t>
  </si>
  <si>
    <t>Card</t>
  </si>
  <si>
    <t>Gel card 6 giếng làm định nhóm máu bằng 2 phương pháp huyết thanh và hồng cầu mẫu</t>
  </si>
  <si>
    <t xml:space="preserve">Băng đựng hóa chất cho máy Sterrad 100NX </t>
  </si>
  <si>
    <t>Băng đựng hóa chất dùng cho máy Sterrad NX</t>
  </si>
  <si>
    <t>Viên</t>
  </si>
  <si>
    <t>Hoá chất tẩy rửa dùng cho máy rửa dụng cụ y tế</t>
  </si>
  <si>
    <t>Dung dịch làm sạch và khử nhiễm dụng cụ</t>
  </si>
  <si>
    <t>viên</t>
  </si>
  <si>
    <t>Acid peracetic dạng bột dùng pha ngâm khử khuẩn mức độ cao</t>
  </si>
  <si>
    <t>Dung dịch kiềm khuẩn ức chế ăn mòn bề mặt dụng cụ y tế</t>
  </si>
  <si>
    <t>Dung dịch rửa tay sát khuẩn thường quy</t>
  </si>
  <si>
    <t>Dung dịch sát khuẩn tay nhanh dạng gel</t>
  </si>
  <si>
    <t>Dung dịch phun khử khuẩn bề mặt</t>
  </si>
  <si>
    <t xml:space="preserve">Dung dịch phun khử khuẩn bề mặt qua đường không khí </t>
  </si>
  <si>
    <t>Dung dịch rửa tay sát khuẩn chứa Chlorhexidine 4% (Rửa tay phẫu thuật)</t>
  </si>
  <si>
    <t>Dung dịch phun sương khử khuẩn</t>
  </si>
  <si>
    <t>Dung dịch sát khuẩn tay nhanh</t>
  </si>
  <si>
    <t xml:space="preserve">Cồn 70° </t>
  </si>
  <si>
    <t>Cồn 96°</t>
  </si>
  <si>
    <t>Ô xy già 3%</t>
  </si>
  <si>
    <t xml:space="preserve">Nước cất vô khuẩn 2 lần </t>
  </si>
  <si>
    <t>Nước cất pha tiêm</t>
  </si>
  <si>
    <t xml:space="preserve">Nước tẩy Javen </t>
  </si>
  <si>
    <t>Vôi Soda</t>
  </si>
  <si>
    <t>Gel bôi trơn  K.Y</t>
  </si>
  <si>
    <t>Urease test</t>
  </si>
  <si>
    <t xml:space="preserve">Test </t>
  </si>
  <si>
    <t xml:space="preserve">Parafin </t>
  </si>
  <si>
    <t>Dầu soi kính</t>
  </si>
  <si>
    <t>Dung dịch Glutaraldehyde 0,65% (ml)</t>
  </si>
  <si>
    <t>Tinh dầu bạc hà</t>
  </si>
  <si>
    <t>Muối rửa</t>
  </si>
  <si>
    <t>Dung dịch nước muối sinh lý 0,9%, Chai 500ml</t>
  </si>
  <si>
    <t>Acid acetic đậm đặc</t>
  </si>
  <si>
    <t>Natri citrat 500gr</t>
  </si>
  <si>
    <t>Hóa chất ngoại kiểm tra chất lượng xét nghiệm đông máu rút gọn</t>
  </si>
  <si>
    <t>Dạng đông khô, bảo quản ở nhiệt độ (2-8°C). Tần suất phân tích hóa chất: hàng tháng. Thông số phân tích: 5 thông số.</t>
  </si>
  <si>
    <t>Hóa chất ngoại kiểm tra chất lượng xét nghiệm Huyết học</t>
  </si>
  <si>
    <t>Máu toàn phần, bảo quản ở nhiệt độ (2-8°C). Tần suất phân tích máu: hàng tháng. Thông số phân tích: 11 thông số. Bao gồm cả Plateletcrit (PCT).</t>
  </si>
  <si>
    <t>Hóa chất ngoại kiểm tra chất lượng xét nghiệm miễn dịch đặc biệt 2</t>
  </si>
  <si>
    <t>Hóa chất ngoại kiểm tra chất lượng xét nghiệm Nước tiểu</t>
  </si>
  <si>
    <t>Dạng lỏng, bảo quản ở nhiệt độ (2-8°C). Tần suất phân tích hóa chất: 02 tháng một lần. Thông số phân tích: 14 thông số. Bao gồm cả Galactose.</t>
  </si>
  <si>
    <t>Hóa chất ngoại kiểm tra chất lượng xét nghiệm hóa sinh</t>
  </si>
  <si>
    <t>Hóa chất ngoại kiểm tra chất lượng xét nghiệm khí máu</t>
  </si>
  <si>
    <t>Hóa chất ngoại kiểm tra chất lượng xét nghiệm miễn dịch</t>
  </si>
  <si>
    <t>Tổng cộng: 1147 mặt hàng</t>
  </si>
  <si>
    <t>Thanh định danh trực khuẩn ngoài đường ruột</t>
  </si>
  <si>
    <t>Thanh định danh nấm men</t>
  </si>
  <si>
    <t>Thanh định danh tụ cầu khuẩn</t>
  </si>
  <si>
    <t>Dầu khoáng</t>
  </si>
  <si>
    <t>Môi trường thạch máu</t>
  </si>
  <si>
    <t>Môi trường kháng sinh đồ</t>
  </si>
  <si>
    <t>Môi trường kháng sinh đồ có bổ sung máu cừu</t>
  </si>
  <si>
    <t>Môi trường chọn lọc vi khuẩn đường ruột</t>
  </si>
  <si>
    <t>Môi trường thạch nâu</t>
  </si>
  <si>
    <t>Khoanh kháng sinh Amoxicillin 20µg/Clavulanic Acid 10µg</t>
  </si>
  <si>
    <t>Khoanh kháng sinh Fosfomicin</t>
  </si>
  <si>
    <t>Khoanh kháng sinh Trimethoprim 1.25 µg/Sulfamethoxazole 23.75 µg</t>
  </si>
  <si>
    <t>Dung dịch hóa chất xét nghiệm dùng trên máy khí máu loại S1</t>
  </si>
  <si>
    <t>Dung dịch hóa chất xét nghiệm dùng trên máy khí máu loại S3</t>
  </si>
  <si>
    <t>Hóa chất định lượng amylase trong máu</t>
  </si>
  <si>
    <t>Hóa chất định lượng Aslo trong máu</t>
  </si>
  <si>
    <t>Hoạt chất dùng bảo dưỡng điện giải</t>
  </si>
  <si>
    <t>Hóa chất định lượng Bilirubin trực tiếp trong máu</t>
  </si>
  <si>
    <t>Hóa chất định lượng Bilirubin toàn phần trong máu</t>
  </si>
  <si>
    <t>Hóa chất định lượng canxi toàn phần trong máu</t>
  </si>
  <si>
    <t>Hóa chất hiệu chuẩn xét nghiệm định lượng CEA</t>
  </si>
  <si>
    <t>Hóa chất dùng để định lượng CEA trong máu</t>
  </si>
  <si>
    <t>Hóa chất hiệu chuẩn xét nghiệm sinh hóa</t>
  </si>
  <si>
    <t>Hóa chất hiệu chuẩn xét nghiệm định lượng CK-MB</t>
  </si>
  <si>
    <t>Hóa chất hiệu chuẩn xét nghiệm HDL-cholesterol và LDL-cholesterol</t>
  </si>
  <si>
    <t>Hóa chất hiệu chuẩn xét nghiệm aslo</t>
  </si>
  <si>
    <t>Hóa chất hiệu chuẩn xét nghiệm định lượng CRP, Ferritin</t>
  </si>
  <si>
    <t>Hóa chất định lượng CRP độ nhạy cao trong máu</t>
  </si>
  <si>
    <t>Dung dịch thay nước buồng ủ</t>
  </si>
  <si>
    <t>Hóa chất định lượng sắt trong huyết thanh</t>
  </si>
  <si>
    <t>Hóa chất đánh giá khả năng gắn sắt toàn phần</t>
  </si>
  <si>
    <t>Hóa chất hiệu chuẩn xét nghiệm định lượng sắt trong huyết thanh</t>
  </si>
  <si>
    <t>Hóa chất kiểm tra chất lượng xét nghiệm sinh hóa mức 1</t>
  </si>
  <si>
    <t>Hóa chất kiểm tra chất lượng xét nghiệm sinh hóa mức 2</t>
  </si>
  <si>
    <t>Hóa chất định lượng protein toàn phần trong máu</t>
  </si>
  <si>
    <t>Hóa chất hiệu chuẩn xét nghiệm định lượng AFP</t>
  </si>
  <si>
    <t>Hóa chất dùng để định lượng AFP trong máu</t>
  </si>
  <si>
    <t>Hóa chất hiệu chuẩn xét nghiệm định lượng CA 12-5</t>
  </si>
  <si>
    <t>Hóa chất dùng để định lượng  CA 12‑5 trong máu</t>
  </si>
  <si>
    <t>Hóa chất hiệu chuẩn xét nghiệm định lượng CA 15-3</t>
  </si>
  <si>
    <t>Hóa chất dùng để định lượng  CA 15‑3 trong máu</t>
  </si>
  <si>
    <t>Hóa chất hiệu chuẩn xét nghiệm định lượng Cortisol</t>
  </si>
  <si>
    <t>Hóa chất kiểm tra chất lượng xét nghiệm Troponin T</t>
  </si>
  <si>
    <t>Hóa chất định lượng ferritin trong máu</t>
  </si>
  <si>
    <t>Hóa chất dùng để định lượng Procalcitonin trong máu</t>
  </si>
  <si>
    <t>Hóa chất kiểm tra chất lượng xét nghiệm ProBNP</t>
  </si>
  <si>
    <t>Hóa chất hiệu chuẩn xét nghiệm định lượng ProBNP</t>
  </si>
  <si>
    <t>Hóa chất hiệu chuẩn xét nghiệm định lượng PSA</t>
  </si>
  <si>
    <t>Hóa chất dùng để định lượng PSA trong máu</t>
  </si>
  <si>
    <t>Hóa chất kiểm tra chất lượng xét nghiệm hormon tuyến giáp</t>
  </si>
  <si>
    <t>Hóa chất dùng để chuẩn xét nghiệm định lượng T3 trong máu</t>
  </si>
  <si>
    <t>Hóa chất dùng để chuẩn xét nghiệm định lượng TSH trong máu</t>
  </si>
  <si>
    <t>Hóa chất xét nghiệm điện giải Canxi ion</t>
  </si>
  <si>
    <t>Dung dịch rửa điện cực và bảo dưỡng modun điện giải máy miễn dịch</t>
  </si>
  <si>
    <t>Hóa chất hiệu chuẩn xét nghiệm định lượng free PSA</t>
  </si>
  <si>
    <t>Hóa chất dùng để định lượng free PSA trong máu</t>
  </si>
  <si>
    <t>Hóa chất hiệu chuẩn xét nghiệm định lượng CA 72-4</t>
  </si>
  <si>
    <t>Hóa chất hiệu chuẩn xét nghiệm định lượng Cyfra 21-1</t>
  </si>
  <si>
    <t>Hóa chất dùng để định lượng Cyfra 21-1 trong máu</t>
  </si>
  <si>
    <t>Hóa chất kiểm tra chất lượng xét nghiệm marker khối u</t>
  </si>
  <si>
    <t xml:space="preserve">Hóa chất hiệu chuẩn xét nghiệm huyết sắc tố trên máy khí máu </t>
  </si>
  <si>
    <t>Dung dịch rửa 1 cho kim hút mẫu trên máy xét nghiệm sinh hóa</t>
  </si>
  <si>
    <t>Dung dịch rửa 2 cho kim hút mẫu trên máy xét nghiệm sinh hóa</t>
  </si>
  <si>
    <t>Hóa chất hiệu chuẩn xét nghiệm định lượng SCC</t>
  </si>
  <si>
    <t>Hóa chất dùng để định lượng NSE trong máu</t>
  </si>
  <si>
    <t>Hóa chất kiểm tra chất lượng xét nghiệm HBsAg</t>
  </si>
  <si>
    <t>Hóa chất kiểm tra chất lượng xét nghiệm HIV combi PT</t>
  </si>
  <si>
    <t>Hóa chất kiểm tra chất lượng xét nghiệm anti HCV</t>
  </si>
  <si>
    <t>Hóa chất hiệu chuẩn xét nghiệm định lượng Anti-TPO</t>
  </si>
  <si>
    <t>Hóa chất định lượng magie trong máu</t>
  </si>
  <si>
    <t>Hóa chất dùng để định lượng HCG+β trong máu</t>
  </si>
  <si>
    <t>Hóa chất dùng để định lượng kháng thể bề mặt viêm gan B trong máu</t>
  </si>
  <si>
    <t>Hóa chất kiểm tra chất lượng xét nghiệm kháng thể bề mặt viêm gan B</t>
  </si>
  <si>
    <t>Hóa chất kiểm tra chất lượng xét nghiệm tổng phân tích nước tiểu-mức 1</t>
  </si>
  <si>
    <t>Hóa chất kiểm tra chất lượng xét nghiệm tổng phân tích nước tiểu-mức 2</t>
  </si>
  <si>
    <t xml:space="preserve">Điện cực glucose và lactat trên máy khí máu </t>
  </si>
  <si>
    <t>Cột sắc khí lỏng cao áp</t>
  </si>
  <si>
    <t>Màng lọc dùng cho máy HbA1c</t>
  </si>
  <si>
    <t>Dung dịch rửa giải số 1</t>
  </si>
  <si>
    <t>Dung dịch rửa giải số 2</t>
  </si>
  <si>
    <t>Dung dịch rửa giải số 3</t>
  </si>
  <si>
    <t>Dung dịch rửa và ly giải</t>
  </si>
  <si>
    <t>Dung dịch rửa cuvet tính kiềm</t>
  </si>
  <si>
    <t>Bóng đèn Halogen dùng cho máy sinh hóa</t>
  </si>
  <si>
    <t>Hóa chất dùng để định lượng Troponin T trong máu</t>
  </si>
  <si>
    <t>Hóa chất chuẩn cho xét nghiệm định lượng Troponin T trong máu</t>
  </si>
  <si>
    <t>Hóa chất hiệu chuẩn xét nghiệm định lượng CA 19-9</t>
  </si>
  <si>
    <t>Hóa chất dùng để định lượng Anti TSHR trong máu</t>
  </si>
  <si>
    <t>Test nhanh phát hiện virus Dengue</t>
  </si>
  <si>
    <t>Viên khử khuẩn</t>
  </si>
  <si>
    <t>Dung dịch pha loãng</t>
  </si>
  <si>
    <t>Hóa chất dùng để đo các thành phần bạch cầu</t>
  </si>
  <si>
    <t>Dịch rửa máy cuối ngày</t>
  </si>
  <si>
    <t>Chất kiểm chuẩn</t>
  </si>
  <si>
    <t>Hóa chất kiểm tra buồng đo VCS</t>
  </si>
  <si>
    <t>Hóa chất đo thời gian PT dành cho máy phân tích đông máu</t>
  </si>
  <si>
    <t>Hóa chất đo thời gian APTT dành cho máy phân tích đông máu</t>
  </si>
  <si>
    <t>Hóa chất dung dịch dùng để xúc rửa trên hệ thống phân tích đông máu tự động</t>
  </si>
  <si>
    <t>Cóng phản ứng dạng khối dùng cho hệ thống máy đông máu tự động</t>
  </si>
  <si>
    <t>Hóa chất dung dịch dùng để làm sạch trên hệ thống máy đông máu tự động</t>
  </si>
  <si>
    <t>Hóa chất dung dịch dùng để làm sạch và tẩy nhiễm trên hệ thống máy đông máu tự động</t>
  </si>
  <si>
    <t>Hóa chất dùng để pha loãng chất chuẩn máy trên hệ thống phân tích đông máu</t>
  </si>
  <si>
    <t>Hóa chất ngoại kiểm tra chất lượng xét nghiệm HbA1c</t>
  </si>
  <si>
    <t>Hóa chất ngoại kiểm tra chất lượng xét nghiệm tim mạch</t>
  </si>
  <si>
    <t>Dung dịch koh 30%</t>
  </si>
  <si>
    <t>Card làm định nhóm máu 1 chiều ABO/Rh</t>
  </si>
  <si>
    <t>Chai cấy máu nắp màu vàng</t>
  </si>
  <si>
    <t>Thanh định danh trực khuẩn đường ruột và các trực khuẩn Gram âm khác, gồm 20 giếng chứa các hóa chất đông khô</t>
  </si>
  <si>
    <t>Thanh định danh trực khuẩn đường ruột</t>
  </si>
  <si>
    <t>Hóa chất dùng cho định danh chứa Tris-hydroxymethyl-aminomethane, Hydrochloric acid, Natri lauryl sulfate</t>
  </si>
  <si>
    <t>Hóa chất dùng cho định danh chứa Methanol và Dimethylsulfoxide</t>
  </si>
  <si>
    <t>Hóa chất dùng cho định danh chứa Ninhydrin, Methanol, Dimethylsulfoxide</t>
  </si>
  <si>
    <t>Oxy già công nghiệp</t>
  </si>
  <si>
    <t>Hóa chất dùng để định lượng CRP trong máu</t>
  </si>
  <si>
    <t>Dung dịch rửa điện cực Sodium (Na) trên hệ thống máy phân tích điện giải</t>
  </si>
  <si>
    <t>Hóa chất dùng để định lượng HDL‑cholesterol trong máu</t>
  </si>
  <si>
    <t xml:space="preserve">Hóa chất dùng để định lượng LDL-cholesterol trong huyết thanh và huyết tương </t>
  </si>
  <si>
    <t>Hóa chất dùng để định lượng acid uric trong huyết thanh, huyết tương và nước tiểu</t>
  </si>
  <si>
    <t>Hóa chất dùng để định lượng urea trong huyết thanh, huyết tương và nước tiểu</t>
  </si>
  <si>
    <t xml:space="preserve">Hóa chất dùng để định lượng creatinine trong huyết thanh, huyết tương và nước tiểu </t>
  </si>
  <si>
    <t>Hóa chất dùng để định lượng cholesterol trong huyết thanh và huyết tương</t>
  </si>
  <si>
    <t>Hóa chất dùng để định lượng triglyceride trong huyết thanh và huyết tương</t>
  </si>
  <si>
    <t>Hóa chất dùng để định lượng HDL‑cholesterol trong huyết thanh và huyết tương</t>
  </si>
  <si>
    <t>Hóa chất dùng để định lượng creatine kinase MB (CK‑MB) trong huyết thanh và huyết tương</t>
  </si>
  <si>
    <t>Hóa chất dùng để định lượng aminotransferase (AST) trong huyết thanh và huyết tương</t>
  </si>
  <si>
    <t>Hóa chất dùng để định lượng aminotransferase (ALT) trong huyết thanh và huyết tương</t>
  </si>
  <si>
    <t>Hóa chất dùng để định lượng CRP trong huyết thanh và huyết tương</t>
  </si>
  <si>
    <t>Hóa chất pha loãng mẫu kết hợp với các thuốc thử xét nghiệm trên máy sinh hóa</t>
  </si>
  <si>
    <t>Dung dịch rửa cho kim hút thuốc thử và cóng phản ứng trên máy sinh hóa</t>
  </si>
  <si>
    <t>Dung dịch  tham chiếu dùng cho xét nghiệm điện giải ISE trên máy sinh hóa</t>
  </si>
  <si>
    <t xml:space="preserve">Hóa chất chuẩn cho xét nghiệm để định lượng NSE </t>
  </si>
  <si>
    <t>Que thử máy nước tiểu</t>
  </si>
  <si>
    <t>Hóa chất hiệu chuẩn xét nghiệm định lượng HCG+β</t>
  </si>
  <si>
    <t>Hóa chất dùng để xét nghiệm định lượng FT4 trong máu</t>
  </si>
  <si>
    <t xml:space="preserve">Hóa chất dùng để xét nghiệm định lượng TSH trong máu </t>
  </si>
  <si>
    <t xml:space="preserve">Hóa chất dùng để xét nghiệm định lượng Troponin T trong máu </t>
  </si>
  <si>
    <t xml:space="preserve">Hóa chất hiệu chuẩn xét nghiệm định lượng Troponin T </t>
  </si>
  <si>
    <t>Hóa chất dùng để xét nghiệm định lượng ProBNP trong máu</t>
  </si>
  <si>
    <t xml:space="preserve">Hóa chất dùng để xét nghiệm định tính HIV Duo trong máu </t>
  </si>
  <si>
    <t xml:space="preserve">Hóa chất dùng để xét nghiệm định tính anti HCV trong máu </t>
  </si>
  <si>
    <t>Hóa chất dùng để xét nghiệm định tính HBsAg trong máu</t>
  </si>
  <si>
    <t>Dung dịch hệ thống dùng để phát tín hiệu điện hóa cho máy phân tích xét nghiệm miễn dịch</t>
  </si>
  <si>
    <t>Môi trường phát hiện đặc tính Urease, Indole và TDA</t>
  </si>
  <si>
    <t xml:space="preserve">Ống 8ml chứa Tris-hydroxymethyl-aminomethane, Hydrochloric acid, Natri lauryl sulfate. </t>
  </si>
  <si>
    <t xml:space="preserve">Ống 5ml chứa Methanol và Dimethylsulfoxide. </t>
  </si>
  <si>
    <t>Môi trường phân biệt các loài Enterobacteriacea dựa vào sử dụng Citrate</t>
  </si>
  <si>
    <t>Hóa chất đi kèm thanh định danh</t>
  </si>
  <si>
    <t>Hóa chất đi kèm thanh định danh gồm 6 ống hóa chất JAMES, NIT1, NIT2, VP1, VP2, TDA</t>
  </si>
  <si>
    <t>Môi trường thạch màu chọn lọc vi khuẩn đường tiết niệu</t>
  </si>
  <si>
    <t>Môi trường phát hiện đặc tính Urease, Indole và TDA. Môi trường chứa urea, L-tryptophan, Phenol red, 95% alcohol</t>
  </si>
  <si>
    <t>Ống 5ml chứa Ninhydrin, Methanol, Dimethylsulfoxide.</t>
  </si>
  <si>
    <t xml:space="preserve">Dung dịch ly giải hồng cầu </t>
  </si>
  <si>
    <t>Hóa chất dùng để XN thời gian PT, ISI ≤ 1,05. Dạng Bột khô và chất đệm pha loãng. Độ ổn định sử dụng sau khi hoàn nguyên (hoặc mở nắp) ≥ 10 ngày ở nhiệt độ 2-8 độ C và ≥ 10 ngày ở 15 độ C trên máy</t>
  </si>
  <si>
    <t>Chất chuẩn máy dùng trên máy phân tích huyết học</t>
  </si>
  <si>
    <t>ml</t>
  </si>
  <si>
    <t xml:space="preserve">Hóa chất định lượng acid uric trong máu </t>
  </si>
  <si>
    <t>Dây bơm cho máy phân tích điện giải</t>
  </si>
  <si>
    <t xml:space="preserve">Hóa chất hiệu chuẩn xét nghiệm HbA1C </t>
  </si>
  <si>
    <t xml:space="preserve">Hóa chất định lượng Cholesterol toàn phần trong máu </t>
  </si>
  <si>
    <t xml:space="preserve">Hóa chất định lượng CK trong máu </t>
  </si>
  <si>
    <t>Hóa chất định lượng CK-MB trong máu</t>
  </si>
  <si>
    <t xml:space="preserve">Hóa chất định lượng Creatinine trong máu </t>
  </si>
  <si>
    <t xml:space="preserve">Hóa chất định lượng Glucose trong máu </t>
  </si>
  <si>
    <t xml:space="preserve">Hóa chất phá vỡ hồng cầu dùng cho xét nghiệm HbA1C </t>
  </si>
  <si>
    <t>Dung dịch để xét nghiệm điện giải ISE trên máy sinh hóa</t>
  </si>
  <si>
    <t>Dung dịch pha loãng để xét nghiệm điện giải trên máy sinh hóa</t>
  </si>
  <si>
    <t>Dung dịch để xét nghiệm điện giải trên máy sinh hóa</t>
  </si>
  <si>
    <t>Dung dịch tham chiếu dùng cho xét nghiệm điện giải trên máy sinh hóa</t>
  </si>
  <si>
    <t>Hóa chất kiểm tra chất lượng xét nghiệm HbA1C mức bình thường</t>
  </si>
  <si>
    <t xml:space="preserve">Hóa chất kiểm tra chất lượng xét nghiệm HbA1C mức bệnh lý </t>
  </si>
  <si>
    <t>Cuvet dùng cho máy sinh hóa</t>
  </si>
  <si>
    <t>Cuvet phản ứng dùng cho máy sinh hóa</t>
  </si>
  <si>
    <t>Dung dịch rửa cuvet cho máy sinh hóa</t>
  </si>
  <si>
    <t xml:space="preserve">Hóa chất định lượng Triglycerid trong máu </t>
  </si>
  <si>
    <t xml:space="preserve">Hóa chất định lượng Ure trong máu </t>
  </si>
  <si>
    <t>Hóa chất dùng để định lượng CK trong huyết thanh và huyết tương</t>
  </si>
  <si>
    <t>Dung dịch thay nước buồng ủ trên máy sinh hóa</t>
  </si>
  <si>
    <t xml:space="preserve">Dung dịch pha loãng để xét nghiệm điện giải ISE trên máy sinh hóa </t>
  </si>
  <si>
    <t>Cốc đựng mẫu</t>
  </si>
  <si>
    <t xml:space="preserve">Dung dịch rửa 1 cho kim hút mẫu trên máy xét nghiệm sinh hóa </t>
  </si>
  <si>
    <t xml:space="preserve">Dung dịch rửa 2 cho kim hút mẫu trên máy xét nghiệm sinh hóa </t>
  </si>
  <si>
    <t>Que hiệu chuẩn xét nghiệm tổng phân tích nước tiểu</t>
  </si>
  <si>
    <t xml:space="preserve">Dung dịch pha loãng các xét nghiệm miễn dịch loại 1 </t>
  </si>
  <si>
    <t>Hóa chất dùng để XN thời gian APTT đóng gói kèm theo Calcium Chloride. Dạng Lỏng. Độ ổn định sử dụng sau khi hoàn nguyên (hoặc mở nắp) ≥ 30 ngày nhiệt độ 2-8 độ C , ≥ 5 ngày nhiệt độ 15 độ C trên máy</t>
  </si>
  <si>
    <t>Hóa chất dung dịch dùng để xúc rửa trên hệ thống phân tích đông máu tự động, dạng lỏng</t>
  </si>
  <si>
    <t>Cóng phản ứng dùng trên hệ thống máy đông máu tự động. Bảo quản nhiệt độ phòng</t>
  </si>
  <si>
    <t>Hóa chất dung dịch dùng để làm sạch trên hệ thống máy đông máu tự động. Thành phần Acid clohydric 100 mmol/L. Dạng Lỏng.</t>
  </si>
  <si>
    <t>Hóa chất dùng để pha loãng xét nghiệm chuẩn máy trên hệ thống đông máu. Dạng Lỏng.</t>
  </si>
  <si>
    <t>Dung dịch phát hiện phản ứng enzyme oxy hóa cytochrom</t>
  </si>
  <si>
    <t>Hóa chất phát hiện tạo indole từ tryptophan. Lọ 25ml chứa Dimethylamino-4-benzaldehyde, Hydrochloric acid, Amyl alcohol</t>
  </si>
  <si>
    <t>Chất chứng đa phân tích được sử dụng làm vật liệu chứng để theo dõi phép đo pH, PCO2, PO2, SO2, Na +, K +, Cl-, Ca2 +, Hct, tHb và Hb cũng như glucose, lactate, urê / BUN và bilirubin.</t>
  </si>
  <si>
    <t xml:space="preserve">Chất chứng đa phân tích được sử dụng làm vật liệu chứng để theo dõi phép đo pH, PCO2, PO2, SO2, Na +, K +, Cl-, Ca2 +, Hct, tHb và Hb cũng như glucose, lactate, urê / BUN và bilirubin </t>
  </si>
  <si>
    <t xml:space="preserve">Hóa chất định lượng ALT trong máu </t>
  </si>
  <si>
    <t xml:space="preserve">Hóa chất định lượng AST trong máu </t>
  </si>
  <si>
    <t>Thành phần có chứa: Phosphate: 50 mmol/L; chất tẩy; chất ổn định, pH 1.0. Muối 3,5‑dichlorophenyl diazonium: ≥ 1.35 mmol/L.</t>
  </si>
  <si>
    <t xml:space="preserve"> Dùng để định lượng Clo trong huyết thanh, huyết tương, hoặc nước tiểu sử dụng điện cực chọn lọc ion.</t>
  </si>
  <si>
    <t>Dùng để định lượng Kali trong huyết thanh, huyết tương, hoặc nước tiểu sử dụng điện cực chọn lọc ion.</t>
  </si>
  <si>
    <t>Dùng để định lượng Natri trong huyết thanh, huyết tương, hoặc nước tiểu sử dụng điện cực chọn lọc ion.</t>
  </si>
  <si>
    <t>Điện cực dùng để đo dung dịch KCl 1M.</t>
  </si>
  <si>
    <t>Thành phần có chứa:2 loại mẫu chuẩn. CEA (người, từ canh cấy tế bào) với hai khoảng nồng độ (khoảng 5 ng/mL và khoảng 50 ng/mL) trong hỗn hợp đệm/protein. 1 ng/mL CEA tương ứng với 16.9 mIU/mL.</t>
  </si>
  <si>
    <t xml:space="preserve">Thành phần phản ứng trong chất đông khô:
 Albumin huyết thanh bò với chất phụ gia hóa học và nguyên liệu có nguồn gốc sinh học như đã chỉ định.
 Nguồn gốc các chất sinh học thêm vào
 Chất phân tích: Nguồn gốc
 CK‑MM - người
 CK‑MB - người, tái tổ hợp
 Thành phần không phản ứng
 Chất ổn định. </t>
  </si>
  <si>
    <t>Máu cừu ly huyết với phụ gia hóa học và nguyên liệu có nguồn gốc sinh học như đã chỉ định. Nguồn gốc các chất sinh học thêm vào như sau: Chất phân tích Nguồn gốc, Hemoglobin Máu cừu, HbA1c Máu người.</t>
  </si>
  <si>
    <t>Thành phần phản ứng trong chất đông khô:
 Huyết thanh người với phụ gia hóa học
 Thành phần không phản ứng:
 Chất bảo quản và chất ổn định.</t>
  </si>
  <si>
    <t>Huyết thanh người với phụ gia hóa học và nguyên liệu có nguồn gốc sinh học như đã chỉ định.
 Nguồn gốc các chất sinh học thêm vào như sau:
 Chất phân tích Nguồn gốc
 Ferritin - người
 CRP - người
 ASLO - cừu
 Thành phần không phản ứng: Chất bảo quản và chất ổn định.</t>
  </si>
  <si>
    <t>Thành phần: Acid citric monohydrate: 310 mmol/L; đệm; chất tẩy.</t>
  </si>
  <si>
    <t>Thành phần có chứa: 
Thuốc thử kháng thể Đệm MES; đệm TRIS, pH 6.2; kháng thể HbA1c (huyết thanh cừu): ≥ 0.5 mg/mL; chất tẩy; chất ổn định; chất bảo quản.
 Đệm MES, đệm TRIS, pH 6.2; HbA1c polyhapten: ≥ 8 µg/mL; chất tẩy; chất ổn định; chất bảo quản.</t>
  </si>
  <si>
    <t xml:space="preserve">Thành phần có chứa: Hỗn hợp đệm nước, pH 7.25; TTAB: 36 g/L; đệm phosphate: 80 mmol/L; chất ổn định; chất bảo quản. 
 </t>
  </si>
  <si>
    <t>Thành phần có chứa: Sắt chloride: 62 µmol/L; natri hydrogen carbonate: 75 mmol/L; đệm TRIS: 375 mmol/L, pH 8.4; chất bảo quản.</t>
  </si>
  <si>
    <t>Thành phần có chứa:
 Thành phần phản ứng: 0.09 mmol/L sắt ammonium sulfate
 Thành phần không phản ứng:Acid sulfuric loãng.</t>
  </si>
  <si>
    <t xml:space="preserve">Thành phần có chứa:Đệm HEPES: 10 mmol/L
 Triethanolamine: 7 mmol/L
 Chất bảo quản. </t>
  </si>
  <si>
    <t>Thành phần có chứa: Đệm HEPES: 10 mmol/L
 Triethanolamine: 7 mmol/L
 Natri chloride: 3.06 mmol/L
 Natri acetate: 1.45 mmol/L
 Kali chloride: 0.16 mmol/L
 Chất bảo quản.</t>
  </si>
  <si>
    <t>Thành phần có chứa: 1 mol/L kali chloride.</t>
  </si>
  <si>
    <t>Thành phần có chứa: 160 mmol/L Na+, 7 mmol/L K+, 120 mmol/L Cl.</t>
  </si>
  <si>
    <t>Thành phần có chứa: 120 mmol/L Na+, 3 mmol/L K+, 80 mmol/L Cl.</t>
  </si>
  <si>
    <t>Thành phần có chứa:NaOH 1 mol/L (khoảng 4 %); chất tẩy.</t>
  </si>
  <si>
    <t>Mẫu chuẩn 1: 2 loại mẫu chuẩn. AFP (người, từ canh cấy tế bào) với hai khoảng nồng độ (khoảng 5 IU/mL hoặc 6 ng/mL và khoảng 50 IU/mL hoặc 60 ng/mL) trong huyết thanh người.</t>
  </si>
  <si>
    <t>Thành phần có chứa:2 loại mẫu chuẩn. Nồng độ của CA 125 người trong huyết thanh ngựa là 0 U/mL; chứa khoảng 500 U/mL CA 125 người trong hỗn hợp huyết thanh người; chất bảo quản.</t>
  </si>
  <si>
    <t>Thành phần có chứa: 2 loại mẫu chuẩn. CA 15‑3 (người) với hai khoảng nồng độ (khoảng 15 U/mL và khoảng 100 U/mL) trong huyết thanh người.</t>
  </si>
  <si>
    <t>Thành phần có chứa: ▪ 2 loại mẫu chuẩn.Cortisol (tổng hợp) với hai khoảng nồng độ (khoảng 12.5 nmol/L hoặc 0.45 µg/dL và khoảng 1000 nmol/L hoặc 36 µg/dL) trong huyết thanh người.</t>
  </si>
  <si>
    <t>Thành phần có chứa:  2 loại mẫu chuẩn.  L‑thyroxine với hai khoảng nồng độ (khoảng 10 pmol/L hoặc 0.78 ng/dL và khoảng 45 pmol/L hoặc 3.5 ng/dL) trong hỗn hợp đệm/protein (albumin huyết thanh bò).</t>
  </si>
  <si>
    <t>Thành phần có chứa:Dung dịch rửa hỗn hợp phản ứng
Đệm phosphate 10 mmol/L; natri chloride 20 mmol/L; chất tẩy
≤ 0.1 %; chất bảo quản; pH 7.0.</t>
  </si>
  <si>
    <t>Thành phần có chứa: Dung dịch rửa kim thuốc thử
KOH 176 mmol/L (tương ứng với pH 13.2); chất tẩy ≤ 1 %.</t>
  </si>
  <si>
    <t>Thành phần có chứa: ▪ 2 loại mẫu chuẩn. PSA (người) với hai khoảng nồng độ (khoảng 0 ng/mL và khoảng 60 ng/mL) trong huyết thanh người.</t>
  </si>
  <si>
    <t>2 loại mẫu chuẩn T3 với hai khoảng nồng độ (khoảng 1.25 nmol/L hoặc 0.8 ng/mL và khoảng 8.5 nmol/L hoặc 5.5 ng/mL) trong huyết thanh người.</t>
  </si>
  <si>
    <t xml:space="preserve">Hóa chất dùng để định lượng T3 trong máu </t>
  </si>
  <si>
    <t xml:space="preserve">Thành phần có hoạt tính
 Chuẩn A 350 mL,Chuẩn B 85 mL,Chuẩn C 85 mL
 Natri (Na+) , Kali (K+) , Chloride (Cl-) , Calci (Ca2+), Lithium (Li+)
 Dung dịch tham chiếu 100 mL
 Thành phần có hoạt tính :Kali chloride 1.2 mol/L. </t>
  </si>
  <si>
    <t>2 loại mẫu chuẩn. PSA tự do (người) ở hai khoảng nồng độ (khoảng 0.10 ng/mL và khoảng 20 ng/mL) trong hỗn hợp đệm/protein (albumin huyết thanh bò).</t>
  </si>
  <si>
    <t>2 loại mẫu chuẩn.CA 72‑4 (người) với hai khoảng nồng độ (khoảng 1 U/mL và khoảng 70 U/mL) trong huyết thanh người; chất bảo quản.</t>
  </si>
  <si>
    <t>2 loại mẫu chuẩn. Cytokeratin (người, từ dòng tế bào MCF‑7) với hai khoảng nồng độ (khoảng 0 ng/mL và khoảng 50 ng/mL) trong huyết thanh người.</t>
  </si>
  <si>
    <t xml:space="preserve"> Đệm TRIS với albumin huyết thanh bò; chất bảo quản.Hạt latex phủ kháng thể kháng CRP (chuột) trong đệm glycine; globulin miễn dịch (chuột); chất bảo quản.</t>
  </si>
  <si>
    <t>1 mol/L kali chloride.</t>
  </si>
  <si>
    <t>Đệm HEPES: 10 mmol/L Triethanolamine: 7 mmol/L Natri chloride: 3.06 mmol/L Natri acetate: 1.45 mmol/L Kali chloride: 0.16 mmol/L Chất bảo quản.</t>
  </si>
  <si>
    <t>Đệm HEPES: 10 mmol/L
 Triethanolamine: 7 mmol/L
 Chất bảo quản.</t>
  </si>
  <si>
    <t>Dung dịch pha loãng mẫu máy miễn dịch 1</t>
  </si>
  <si>
    <t>Dung dịch pha loãng mẫu máy miễn dịch 2</t>
  </si>
  <si>
    <t xml:space="preserve"> Hỗn  hợp  protein;  chất  bảo  quản  ≤ 0.1 .</t>
  </si>
  <si>
    <t>Đệm  huyết  thanh  ngựa;  chất  bảo  quản.</t>
  </si>
  <si>
    <t>2 loại mẫu chuẩn. SCC (tái tổ hợp từ E. coli) ở hai khoảng nồng độ (&lt; 1.5 ng/mL và khoảng 20 ng/mL) trong hỗn hợp huyết thanh người; chất bảo quản.</t>
  </si>
  <si>
    <t>2 loại mẫu chuẩn.NSE (người) với hai khoảng nồng độ (khoảng 0.5 ng/mL và khoảng 50 ng/mL) trong hỗn hợp đệm/protein (albumin huyết thanh bò), natri azide.</t>
  </si>
  <si>
    <t>Các que thử dùng để định tính hoặc bán định lượng invitro pH, bạch cầu, nitrite, protein, glucose, urobilinogen, bilirubin, màu sắc và hồng cầu trong nước tiểu.</t>
  </si>
  <si>
    <t>Que chuẩn máy, sử dụng để chuẩn trên máy phân tích nước tiểu, thành phần: nhựa.</t>
  </si>
  <si>
    <t xml:space="preserve"> Dung dịch kiểm tra chất lượng xét nghiệm HbsAg mức 1: Huyết thanh người, âm tính với HBsAg; chất bảo quản.Khoảng giới hạn đích cho chỉ số ngưỡng: 0.0‑0.80
Dung dịch kiểm tra chất lượng xét nghiệm HbsAg mức 2:  HBsAg (người) khoảng 0.2 IU/mL trong huyết thanh người; chất bảo quản.Khoảng giới hạn đích cho chỉ số ngưỡng: 2.6‑5.0.</t>
  </si>
  <si>
    <t>Dung dịch kiểm tra chất lượng ▪ Mức 1:  Huyết thanh người, âm tính với HIV (kháng nguyên và kháng thể); chất bảo quản. ▪ Mức 2: Huyết thanh người, dương tính với kháng thể kháng HIV; chất bảo quản. HIV Ag: Không có giá trị đích.. ▪ Mức 3: Kháng nguyên HIV p24 (E. coli, rDNA) trong huyết thanh người; chất bảo quản.</t>
  </si>
  <si>
    <t>Dung dịch kiểm tra chất lượng xét nghiệm anti HCV. Mức1: Huyết thanh người, âm tính với kháng thể kháng HCV; chất bảo quản.Khoảng giới hạn đích cho chỉ số ngưỡng: 0‑0.3
▪ Mức 2: kháng HCV (người) trong huyết thanh người; chất bảo quản.Giá trị đích cho chỉ số ngưỡng:Anti‑HCV II: khoảng 4</t>
  </si>
  <si>
    <t>2 loại mẫu chuẩn
 Kháng thể kháng TPO (cừu) với hai khoảng nồng độ
 (khoảng 35 IU/mL và khoảng 350 IU/mL) trong huyết thanh người.</t>
  </si>
  <si>
    <t xml:space="preserve">Dung dịch kiểm tra chất lượng xét nghiệm miễn dịch Anti‑TSHR, Anti‑TPO và Anti‑Tg. Gồm 2 mức. Các chất trong huyết thanh người
Kháng thể kháng TSHR (người) 
Kháng thể kháng TPO (cừu) 
Kháng thể kháng Tg (cừu)  </t>
  </si>
  <si>
    <t>NaOH 3 mol/L (khoảng 12 %); dung dịch natri hypochlorite (&lt; 2 % clo hoạt tính); phụ gia.</t>
  </si>
  <si>
    <t>2 loại mẫu chuẩn
Kích tố sinh dục màng đệm của người (từ nước tiểu) với hai khoảng nồng độ khoảng 1.</t>
  </si>
  <si>
    <t>Thành phần có:
 Vi hạt phủ Streptavidin 0.72 mg/mL; chất bảo quản.
 Kháng thể đơn dòng kháng hCG đánh dấu biotin (chuột) 2.6 mg/L; đệm phosphate, pH 7.5; chất bảo quản.
 Kháng thể đơn dòng kháng hCG (chuột) đánh dấu phức hợp ruthenium 4.6 mg/L; đệm phosphate, pH 6.5; chất bảo quản.</t>
  </si>
  <si>
    <t>Thành phần có: Đệm TRIS/HCl, pH 8.2; chất bảo quản
Hạt latex phủ kháng thể đơn dòng kháng D‑Dimer người(chuột): 0.12 %; chất bảo quản</t>
  </si>
  <si>
    <t>Thành phần phản ứng:
1 Huyết thanh người (mẫu chuẩn 0)
2-6 Phân mảnh D‑Dimer người trong huyết thanh người.
Thành phần không phản ứng:
Chất bảo quản.</t>
  </si>
  <si>
    <t>Xét nghiệm miễn dịch điện hóa phát quang
Vi hạt phủ streptavidin 0.72 mg/mL; chất bảo quản.
Kháng thể đa dòng kháng T4 (cừu) đánh dấu phức hợp ruthenium 75 ng/mL; đệm phosphate, pH 7.0; chất bảo quản.
T4 đánh dấu biotin 2.5 ng/mL; đệm phosphate,pH 7.0; chất bảo quản.</t>
  </si>
  <si>
    <t>Cốc và đầu côn phản ứng. Thành phần: Nhựa</t>
  </si>
  <si>
    <t>Que thử nước tiểu</t>
  </si>
  <si>
    <t>Đèn Halogen dùng trên máy sinh hóa</t>
  </si>
  <si>
    <t>Dung dịch rửa máy khí máu loại S1</t>
  </si>
  <si>
    <t>Dung dịch hóa chất xét nghiệm dùng trên máy khí máu loại S3. Dung dịch chuẩn Glu, lac, Ure/BUN</t>
  </si>
  <si>
    <t>Thành phần có chứa: Acid phosphoric: 85 mmol/L; HEDTA: 4.0 mmol/L; NaCl 50 mmol/L; chất tẩy; pH 1.9.  3,5 Dichlorophenyl diazonium: 1.5 mmol/L; pH 1.3.</t>
  </si>
  <si>
    <t xml:space="preserve"> Chất tẩy. Chất hoạt động bề mặt làm giảm thiểu sự tạo thành các bọt bong bóng có khả năng làm nhiễu kết quả quang phổ. </t>
  </si>
  <si>
    <t>Thành phần có chứa: Acid citric: 200 mmol/L; thiourea: 115 mmol/L; chất tẩy. Natri ascorbate: 150 mmol/L; FerroZine: 6 mmol/L; chất bảo quản.</t>
  </si>
  <si>
    <t xml:space="preserve">Thành phần có chứa:Dung dịch natri hydroxide 1 mol/L, 4 %; chất tẩy. Dùng làm dung dịch rửa có tính kiềm cho cóng phản ứng </t>
  </si>
  <si>
    <t>Thành phần: Nhựa. Khay phản ứng đặc hiệu phân tích vật liệu mẫu invitro trên máy sinh hóa</t>
  </si>
  <si>
    <t>Thành phần: Nhựa. Dùng chứa hỗn hợp phản ứng</t>
  </si>
  <si>
    <t>Thành phần có chứa:  Natri hydroxide; kali natri tartrate. Natri hydroxide, kali natri tartrate,  kali iodide: 61 mmol/L; đồng sulfate: 24.3 mmol/L.</t>
  </si>
  <si>
    <t xml:space="preserve">Thành phần có chứa: 2 loại mẫu chuẩn
Troponin T (tái tổ hợp, người) với hai khoảng nồng độ (khoảng 18 ng/L hoặc pg/mL và khoảng 4200 ng/L hoặc pg/mL) trong huyết thanh người. </t>
  </si>
  <si>
    <t xml:space="preserve">2 loại mẫu chuẩn. Nồng độ của TSH Cal1 trong huyết thanh ngựa khoảng 0 μIU/mL; TSH Cal2 chứa khoảng 1.5 μIU/mL TSH (người) trong huyết thanh người. </t>
  </si>
  <si>
    <t>Dung dịch Hb chuẩn, không chứa thành phần hóa chất độc hại.</t>
  </si>
  <si>
    <t>Thành phần: Đệm Imidazole, pH 6.5 (37 °C); EDTA, Mg2+,ADP, AMP, diadenosine pentaphosphate, NADP+(nấm men), N‑acetylcysteine, HK (nấm men): ≥ 36.7 µkat/L; G6PDH (E.coli): ≥ 23.4 µkat/L; chất bảo quản; chất ổn định; chất phụ gia.
Đệm CAPSO, pH 8.8 (37 °C); glucose, EDTA, creatine phosphate, chất bảo quản; chất ổn định.</t>
  </si>
  <si>
    <t>Thành phần: Đệm Imidazole, pH 6.5 (37 °C); EDTA, Mg2+, ADP, AMP, diadenosine pentaphosphate, NADP (nấm men), N‑acetylcysteine, HK (nấm men), G6P‑DH (E. coli)
chất bảo quản; chất ổn định; chất phụ gia.
 Đệm CAPSO, pH 8.8 (37 °C); glucose, EDTA; creatine phosphate, 4 kháng thể đơn dòng kháng CK‑M (chuột), khả năng ức chế: &gt; 99.6 % tối đa đến 66.8 µkat/L (4000 U/L)
(37 °C) tiểu đơn vị CK‑M; chất bảo quản; chất ổn định; chất phụ gia.</t>
  </si>
  <si>
    <t>NaCl 9 %.Pha loãng mẫu cần thiết trong trường hợp nồng độ chất phân tích vượt quá khoảng đo của phương pháp xét nghiệm. . Chất pha loãng hiện tại là đậm đặc và sẽ được pha loãng trên máy với hệ số 10.</t>
  </si>
  <si>
    <t>NaOH 1 mol/L. Dung dịch rửa cho kim hút mẫu.</t>
  </si>
  <si>
    <t>Dung dịch natri hydroxide 1 mol/L. Dung dịch rửa cho kim hút mẫu</t>
  </si>
  <si>
    <t xml:space="preserve"> Đệm  huyết  thanh  ngựa;  chất  bảo  quản.</t>
  </si>
  <si>
    <t>Điện cực cho máy khi máu dùng để xét nghiệm Glucose, lactate.</t>
  </si>
  <si>
    <t>Đệm phosphate  10 mmol/L;  natri  chloride  20 mmol/L;  chất  tẩy ≤ 0.1 %; chất  bảo  quản;  pH 7.0</t>
  </si>
  <si>
    <t>Được sử dụng cho đo lường Hemoglobin A1c (HbA1c) trong mẫu máu toàn phần hoặc mẫu máu pha loãng.</t>
  </si>
  <si>
    <t>Được sử dụng để bảo vệ cột khỏi các chất không tinh khiết trong máu.</t>
  </si>
  <si>
    <t>Chất rửa và ly giải chứa nước loại ion, EDTA và Triton X. Mỗi loại chứa  ≤0,1 % Natri azide như là chất bảo quản</t>
  </si>
  <si>
    <t>Sản phẩm được chuẩn bị từ tế bào máu người với 2 mức HbA1c (% hoặc mmol/mol) và được đông khô. Nồng độ total hemoglobin khoảng 40 g/L (4 g/dL) sau khi hoàn nguyên.</t>
  </si>
  <si>
    <t>Huyết thanh mẫu định nhóm máu ABO Anti A</t>
  </si>
  <si>
    <t>Huyết thanh mẫu định nhóm máu ABO Anti B</t>
  </si>
  <si>
    <t>Hóa chất xét nghiệm kháng nguyên A,B trên bề mặt hồng cầu</t>
  </si>
  <si>
    <t>- Thân kim được bọc trong lớp nhựa, nòng kim rỗng có cắt vát. 
- Mức đâm kim nông nhất ≤0.3mm, mức đâm kim sâu nhất ≥1.8mm</t>
  </si>
  <si>
    <t xml:space="preserve"> Băng đựng hóa chất H2O2, Mỗi băng gồm 10 cell mỗi cell chứa 5,4ml H2O2 58%</t>
  </si>
  <si>
    <t>Băng đựng hóa chất H2O2, Mỗi băng gồm 10 cell mỗi cell chứa 1,8ml H2O2 58%</t>
  </si>
  <si>
    <t>Dung dịch tẩy rửa bề mặt dụng cụ</t>
  </si>
  <si>
    <t>Dung dịch sát khuẩn, ngâm khử khuẩn dụng cụ</t>
  </si>
  <si>
    <t>Dạng đông khô, bảo quản ở nhiệt độ (2-8°C). Tần suất phân tích hóa chất: hàng tháng. Thông số phân tích: 11 thông số. Bao gồm cả CK-MB Mass, Digoxin</t>
  </si>
  <si>
    <t>Dạng đông khô, bảo quản ở nhiệt độ (2-8°C). Tần suất phân tích hóa chất: hàng tháng. Thông số phân tích: 52 thông số + 4 thông số thử nghiệm. Bao gồm cả ACE (Angiotensin Converting Enzyme), Bicarbonate, Fructosamine, Acid Phosphatase (Prostatic), D-3-Hydroxybutyrate, GLDH, HBDH,NEFA, PSA</t>
  </si>
  <si>
    <t>Dạng đông khô, bảo quản ở nhiệt độ (2-8°C). Tần suất phân tích hóa chất: Hàng tháng. Thông số phân tích: 2 thông số</t>
  </si>
  <si>
    <t>Dạng lỏng, bảo quản ở nhiệt độ (2-8°C). Tần suất phân tích hóa chất: hàng tháng. Thông số phân tích: 11 thông số. Bao gồm cả Total C02</t>
  </si>
  <si>
    <t>Dạng đông khô, bảo quản ở nhiệt độ (2-8°C). Tần suất phân tích hóa chất: hàng tháng. Thông số phân tích: 49 thông số + 2 thông số thử nghiệm. Bao gồm cả: C-peptide, Gentamicin, Salicylate, Vancomycin</t>
  </si>
  <si>
    <t xml:space="preserve">Chất tẩy+ chất rửa.Là dung dịch hệ thống dùng để rửa bộ phát hiện của máy phân tích xét nghiệm miễn dịch.
</t>
  </si>
  <si>
    <t>Bộ 3 chai 100ml: Carbo fushin,Acid Alcool, Methylen blue. Bộ thuốc nhuộm ZIEHL-NEELSEN dùng để nhuộm các vk kháng acid như Mycobacteria</t>
  </si>
  <si>
    <t>Dạng lỏng sử dụng ngay, 100% nước tiểu người, chứa 13 thông số. Ổn định đến hạn tại 2-8 độ C. Ổn định sau khi mở lọ trong 30 ngày hoặc nhúng 20 lần que thử vào lọ mẫu tại 2-25 độ C</t>
  </si>
  <si>
    <t>Gel card ≥ 8 giếng, ≥ 2 test/card, định nhóm máu ABO và Rh bằng phương pháp huyết thanh mẫu. 4 giếng đầu có thành phần như sau : Giếng 1 : Anti-A ( kháng thể IgM có nguồn gốc từ chuột, dòng Birma-1 ) Giếng 2: Anti-B ( kháng thể IgM có nguồn gốc từ chuột, dòng LB-2) Giếng 3 : Anti-DVI( kháng thể IgM có nguồn gốc từ người, dòng MS-201 ) Giếng 4: Control</t>
  </si>
  <si>
    <t>Dung dịch đệm có độ mạnh ion thấp thành phần chính alf Glycine 1,37% và glucose 0,85% dùng để pha loãng hồng cầu</t>
  </si>
  <si>
    <t xml:space="preserve">Tiêu chuẩn dược, hàm lượng Cồn 70° </t>
  </si>
  <si>
    <t xml:space="preserve">Tiêu chuẩn dược, hàm lượng Cồn 96° </t>
  </si>
  <si>
    <t>Tiêu chuẩn phân tích tinh khiết, hàm lượng 3%</t>
  </si>
  <si>
    <t>Tiêu chuẩn phân tích tinh khiết, hàm lượng ≥35%</t>
  </si>
  <si>
    <t>Tiêu chuẩn tinh khiết pha tiêm</t>
  </si>
  <si>
    <t>Tiêu chuẩn công nghiệp, hàm lượng ≥10%</t>
  </si>
  <si>
    <t>Can 4,5kg. Đáp ứng yêu cầu chuyên môn. Tiêu chuẩn công nghiệp</t>
  </si>
  <si>
    <t>Tiêu chuẩn tinh khiết phân tích hàm lượng 30%</t>
  </si>
  <si>
    <t>Sữa bột tách béo để chuẩn bị môi trường nuôi cấy vi sinh.</t>
  </si>
  <si>
    <t>Khoanh kháng sinh Cefoperazone/sulbactam 2:1 105µg</t>
  </si>
  <si>
    <t>- Que cấy ở dạng sẵn sàng sử dụng, có đầu vòng tròn, được dùng 1 lần
- Không cần bù nước khi sử dụng
- Mỗi que cấy được đóng gói độc lập trong giấy bạc
- Bảo quản 2-8ºC</t>
  </si>
  <si>
    <t>Dầu bôi trơn, đánh bóng dụng cụ y tế</t>
  </si>
  <si>
    <t xml:space="preserve">Thanh định danh trực khuẩn ngoài đường ruột và vi khuẩn Gram âm dễ mọc, gồm 20 giếng chứa các hóa chất đông khô và 7ml môi trường AUX. </t>
  </si>
  <si>
    <t xml:space="preserve">Thanh định danh nấm men, gồm 20 giếng chứa các hóa chất đông khô và 7ml môi trường API C. </t>
  </si>
  <si>
    <t xml:space="preserve">Thanh định danh các loài vi khuẩn thuộc giống Staphylococcus, Micrococus và Kocuria, gồm 20 giếng chứa các hóa chất đông khô và 6ml môi trường API Staph. </t>
  </si>
  <si>
    <t xml:space="preserve">Dung dịch đệm; chất tẩy.Dung dịch rửa cho kim hút mẫu. </t>
  </si>
  <si>
    <t>Dung dịch đệm; chất tẩy. Dung dịch rửa cho kim hút mẫu</t>
  </si>
  <si>
    <t>- Kháng thể đơn dòng Anti B (dòng 6F9)
- Bảo quản 2 - 8 độ C; không để đông lạnh.</t>
  </si>
  <si>
    <t>Hoạt chất: Ethanol tối thiểu 45 % (w/w), Isopropanol tối thiểu 28 % (w/w), Ortho-Phenylphenol 0,15 % (w/w).
Hệ dưỡng ẩm:  Glycerine, Caprylic triglyceride, Isopropyl myristate, Olive Oil PEG-7 Esters…
Chất tạo gel: Acrylates/C10-30 Alkyl Acrylate.
Hương liệu.</t>
  </si>
  <si>
    <t>Cloramin B viên nén 200g (đổ hệ thống xả thải)</t>
  </si>
  <si>
    <t>Thành phần phản ứng trong chất đông khô:
 Huyết thanh người với phụ gia hóa học và nguyên liệu có nguồn gốc sinh học như đã chỉ định. Nguồn gốc các chất sinh học thêm vào như sau: Chất phân tích Nguồn gốc và ASLO cừu
 Thành phần không phản ứng: Chất bảo quản và chất ổn định.</t>
  </si>
  <si>
    <t xml:space="preserve">Thành phần:Đệm TRIS: 224 mmol/L, pH 7.3 (37 °C); L‑alanine: 1120 mmol/L; albumin (bò): 0.25 %; LDH (vi sinh): ≥ 45 µkat/L; chất ổn định; chất bảo quản.  2‑Oxoglutarate: 94 mmol/L; NADH: ≥ 1.7 mmol/L; chất phụ gia; chất bảo quản. </t>
  </si>
  <si>
    <t>Thành phần: Đệm TRIS: 264 mmol/L, pH 7.8 (37 °C); L‑aspartate: 792 mmol/L; MDH (vi sinh): ≥ 24 µkat/L; LDH (vi sinh): ≥ 48 µkat/L; albumin (bò): 0.25 %; chất bảo quản NADH: ≥ 1.7 mmol/L; 2‑oxoglutarate: 94 mmol/L; chất bảo quản.</t>
  </si>
  <si>
    <t>- Đóng gói que thử riêng lẻ, có màng phim bảo quản, dạng hình vòi.
- Dải đo đường huyết: từ ≤ 20 mg/dL đến ≥ 600 mg/dL hoặc từ ≤ 1.1 mmol/L đến ≥ 33.3mmol/L
- Dải đo Hematocrit ≤ 20% đến ≥ 60%</t>
  </si>
  <si>
    <t xml:space="preserve">Huyết thanh người đông khô không có phụ gia hóa học. </t>
  </si>
  <si>
    <t xml:space="preserve">Thành phần có chứa: Đệm TRIS: 264 mmol/L, pH 7.8 (37 °C); L‑aspartate:792 mmol/L;MDH (vi sinh): ≥ 24 µkat/L;LDH (vi sinh): ≥ 48 µkat/L; albumin (bò): 0.25 %; chất bảo quản. NADH: ≥ 1.7 mmol/L; 2‑oxoglutarate: 94 mmol/L; chất bảo quản. </t>
  </si>
  <si>
    <t>Thông số kỹ thuật tối thiểu</t>
  </si>
  <si>
    <t>Thành phần có chứa: Đệm TRIS với albumin huyết thanh bò và globulin miễn dịch (chuột). Hạt latex phủ kháng thể kháng CRP (chuột) trong đệm glycine và chất bảo quản; chất ổn định.</t>
  </si>
  <si>
    <t>Thành phần phản ứng trong chất đông khô:
 Huyết thanh người với phụ gia hóa học và nguyên liệu có nguồn gốc sinh học như đã chỉ định.
 Nguồn gốc các chất sinh học thêm vào: ALT (GPT) : người, tái tổ hợp.
AST (GOT) : người, tái tổ hợp.
Aldolase: cơ thỏ.
Alkaline phosphatase: nhau thai người (tái tổ hợp).
Amylase, toàn phần: nước bọt người / tụy heo.
Amylase, tụy: tụy heo.
Cholesterol: huyết tương bò.
Creatine kinase: CK-MM người / CK-MB người (tái tổ hợp).
CK-MB: CK-MB người (tái tổ hợp).
γ‑GT: người, tái tổ hợp.
GLDH: vi khuẩn, tái tổ hợp.
LDH: tim heo.
Lipase: tụy người (tái tổ hợp).
Acid phosphatase: tuyến tiền liệt người / khoai tây.
ASLO/; cừu.
CRP: người.
Transferrin: người.
Ferritin: người. 
 Thành phần không phản ứng trong chất đông khô:
 Chất ổn định.</t>
  </si>
  <si>
    <t>Thành phần có hoạt tính trong mẫu chứng lỏng:Máu người ly huyết, HbA1c glycosyl hóa in vitro.</t>
  </si>
  <si>
    <t>Thành phần có hoạt tính trong mẫu chứng lỏng: Máu người ly huyết.</t>
  </si>
  <si>
    <t>Thành phần có chứa: NaOH 3 mol/L (khoảng 12 %); dung dịch natri hypochlorite (&lt; 2 % clo hoạt tính); phụ gia.</t>
  </si>
  <si>
    <t>Thẻ định danh Gram âm sử dụng  để định danh trực khuẩn Gram âm lên men và không lên men
Thẻ gồm 47 thử nghiệm sinh hóa</t>
  </si>
  <si>
    <t>Thẻ định danh Gram dương sử dụng  để định danh các vi sinh vật Gram dương 
Thẻ gồm 43 thử nghiệm sinh hóa</t>
  </si>
  <si>
    <t>Thẻ làm kháng sinh đồ nấm chứa các kháng nấm chọn lọc ở các nồng độ khác nhau, được sấy khô với môi trường nuôi cấy vi sinh</t>
  </si>
  <si>
    <t xml:space="preserve">Thẻ định danh nấm men sử dụng  để định danh nấm men và các vi sinh vật tương tự nấm men
Thẻ gồm 46 thử nghiệm sinh hóa </t>
  </si>
  <si>
    <t>Thẻ làm kháng sinh đồ Streptococcus chứa các kháng sinh chọn lọc ở các nồng độ khác nhau, được sấy khô với môi trường nuôi cấy vi sinh</t>
  </si>
  <si>
    <t>Thẻ làm kháng sinh đồ Gram dương chứa các kháng sinh chọn lọc ở các nồng độ khác nhau, được sấy khô với môi trường nuôi cấy vi sinh</t>
  </si>
  <si>
    <t xml:space="preserve">Nước muối 0.45% </t>
  </si>
  <si>
    <t>Dung dịch tẩy rửa, khử nhiễm</t>
  </si>
  <si>
    <t xml:space="preserve">Chứa 6 dung dịch khác nhau để hiệu chuẩn các thông số khí máu, điện giải. </t>
  </si>
  <si>
    <t xml:space="preserve">Cóng đo mẫu </t>
  </si>
  <si>
    <t>Dung dịch rửa máy phân tích điện giải.Dạng hỗn hợp.</t>
  </si>
  <si>
    <t>Dung dịch rửa máy phân tích điện giải canxi ion</t>
  </si>
  <si>
    <t>Thành phần chứa: Đệm TRIS: 224 mmol/L, pH 7.3 (37 °C); L‑alanine: 1120 mmol/L; albumin (bò): 0.25 %; LDH (vi sinh): ≥ 45 µkat/L; chất ổn định; chất bảo quản. 2-Oxoglutarate: 94 mmol/L; NADH: ≥ 1.7 mmol/L; chất phụ gia; chất bảo quản.</t>
  </si>
  <si>
    <t>Thành phần phản ứng trong chất đông khô:
 Huyết thanh người với phụ gia hóa học và nguyên liệu có nguồn gốc sinh học như đã chỉ định.
 Nguồn gốc các chất sinh học thêm vào. ALT( tim heo),AST (người, tái tổ hợp)
Acid phosphatase ( tuyến tiền liệt người/khoai tây)
Albumin huyết tương (bò)
Aldolase (cơ thỏ)
Alkaline phosphatase nhau thai người (tái tổ hợp)
Amylase toàn phần (tụy heo)
Amylase tụy (tụy heo)
Cholesterol (huyết tương bò)
Cholinesterase ( huyết thanh người)
Creatine kinase (cơ thỏ)
γ-GT (người, tái tổ hợp)
GLDH vi khuẩn, tái tổ hợp
LD ( tim heo)
Lipase (tụy người,tái tổ hợp)
Triglyceride (noãn trứng gà)
 Thành phần không phản ứng
 Chất ổn định.</t>
  </si>
  <si>
    <t>Phương pháp enzym, đo màu. Chất đệm ỐNG, pH 6.8; Mg2+: 10 mmol/L; natri cholate: 0.6mm0l/L, 4-aminoantipyrine: ≥ 0.45 mmol/L;phenol: ≥ 12.6 mmol/L; ete polyglycol rượu béo: 3%;cholesterol esterase (loài Pseudomonas): ≥ 25 µkat/L; cholesterol oxidase (E. coli): ≥ 7.5 µkat/L, peroxidase (củ cải); chất ổn định; chất bảo quản.</t>
  </si>
  <si>
    <t>Xét nghiệm UV.Thành phần có chứa: Đệm MES: 5.0 mmol/L, pH 6.0; Mg2+: 24 mmol/L; ATP: ≥ 4.5 mmol/L; NADP: ≥ 7.0 mmol/L; chất bảo quản. Đệm HEPES: 200 mmol/L, pH 8.0; Mg2+: 4 mmol/L; HK (nấm men): ≥ 300 µkat/L; G‑6‑PDH (E. coli): ≥ 300 µkat/L; chất bảo quản</t>
  </si>
  <si>
    <t>Hóa chất xét nghiệm đường trong hồng cầu HbA1C</t>
  </si>
  <si>
    <t>Đầu côn và ống hút dùng cho xét nghiệm miễn dịch. Bao gồm: Cúp, típ nhựa và hộp giấy.</t>
  </si>
  <si>
    <t>Thành phần có chứa: 2 mức dung dịch kiểm tra chất lượng
Troponin T (tái tổ hợp, người) với hai khoảng nồng độ (khoảng 0.075 µg/L hoặc ng/mL và khoảng 2.5 µg/L hoặc ng/mL) trong huyết thanh người.</t>
  </si>
  <si>
    <t xml:space="preserve">Thành phần có chứa: ▪ 2 loại mẫu chuẩn huyết thanh chứng. </t>
  </si>
  <si>
    <t>Dây bơm nhu động</t>
  </si>
  <si>
    <t>Dung dịch kiểm tra chất lượng gồm 2 mức chứa huyết thanh chứng ( người)</t>
  </si>
  <si>
    <t>Thành phần: Đệm MES: 5.0 mmol/L, pH 6.0; Mg2+: 24 mmol/L;ATP: ≥ 4.5 mmol/L; NADP: ≥ 7.0 mmol/L; chất bảoquản
Đệm HEPES: 200 mmol/L, pH 8.0; Mg2+: 4 mmol/L;HK (nấm men): ≥ 300 µkat/L; G-6-PDH (E.coli): ≥ 300 µkat/L; chất bảo quản</t>
  </si>
  <si>
    <t>Thành phần: NaCl 9 %
Đệm TRIS: 220 mmol/L, pH 8.6; 2‑oxoglutarate: 73 mmol/L; NADH: 2.5 mmol/L; ADP: 6.5 mmol/L; urease (đậu): ≥ 300 μkat/L; GLDH (gan bò): ≥ 80 μkat/L; chất bảo quản; chất ổn định không phản ứng.</t>
  </si>
  <si>
    <t xml:space="preserve">Thành phần: Đệm TAPS: 30 mmol/L, pH 8.1; creatinase (vi sinh):
≥ 332 µkat/L; sarcosine oxidase (vi sinh): ≥ 132 µkat/L;
ascorbate oxidase (vi sinh): ≥ 33 µkat/L; catalase (vi sinh):
≥ 1.67 µkat/L; HTIB: 1.2 g/L; chất tẩy; chất bảo quản
Đệm TAPS: 50 mmol/L, pH 8.0; creatininase (vi sinh):
≥ 498 µkat/L; peroxidase (củ cải): ≥ 16.6 µkat/L;
4‑aminophenazone: 0.5 g/L; kali hexacyanoferrate (II):
60 mg/L; chất tẩy; chất bảo quản. </t>
  </si>
  <si>
    <t xml:space="preserve">NaOH 1 mol/L (khoảng 4 %); chất tẩy. </t>
  </si>
  <si>
    <t xml:space="preserve">HCl 200 mmol/L. </t>
  </si>
  <si>
    <t>Chất tẩy. Chất phụ gia thêm vào buồng phản ứng để làm giảm
sức căng bề mặt</t>
  </si>
  <si>
    <t>Cốc nhựa. Cốc chứa mẫu được sử dụng cho mẫu, chất hiệu chuẩn, chứng.</t>
  </si>
  <si>
    <t>Dung dịch kiểm tra chất lượng SCC, ProGRP, CYFRA 21‑1 và NSE gồm 2 mức, mỗi mức 2 chai ( 3ml) chứa huyết thanh chứng</t>
  </si>
  <si>
    <t xml:space="preserve">2 loại mẫu chuẩn
Nồng độ ATSHR mẫu 1 khoảng 0.75 IU/L trong hỗn hợp huyết thanh người; ATSHR mẫu 2 chứa khoảng 25 IU/L kháng thể kháng TSHR người trong hỗn hợp huyết thanh người. </t>
  </si>
  <si>
    <t>Thành phần:
Vi hạt phủ Streptavidin 0.72 mg/mL; chất bảo quản.
HBsAg (ad/ay) người/tái tổ hợp đánh dấu biotin, &gt; 0.5 mg/L;đệm MES, pH 6.5; chất bảo quản.
HBsAg (ad/ay) người/tái tổ hợp, đánh dấu phức hợp ruthenium &gt; 0.3 mg/L; đệm MES, pH 6.5; chất bảo quản.
Mẫu chuẩn 1:Kháng thể kháng HBs (người) trong huyết thanh người; chất bảo quản.
Mẫu chuẩn 2: Kháng thể kháng HBs (người) trong huyết thanh người; chất bảo quản.</t>
  </si>
  <si>
    <t>Dùng để kiểm tra chất lượng xét nghiệm miễn dịch Anti‑HBs
▪Mức 1:Huyết thanh người, âm tính với kháng thể kháng HBs; chất bảo quản.Khoảng nồng độ đích cho kháng thể kháng HBs: ≤ 5 IU/L
▪ Mức 2:Kháng thể kháng HBs (người) khoảng 100 IU/L trong huyết thanh người; chất bảo quản.Khoảng nồng độ đích cho kháng thể kháng HBs: 60‑150 IU/L</t>
  </si>
  <si>
    <t>Bộ chất hiệu chuẩn Hemoglobin A1c là một chất tham chiếu được thiết kế chuyên biệt để hiệu chuẩn các máy phân tích Glycohemoglobin tự động  sử dụng A1c ổn định (s-A1c) để hiện thị kết quả xét nghiệm.</t>
  </si>
  <si>
    <t>Chất lượng ≥ 99,5% được nén trong chai dung tích 5 lít, 10 lít; áp suất nạp ≥ 150 atm, áp suất sử dụng ≥ 135 atm</t>
  </si>
  <si>
    <t>Thành phần, nồng độ : gồm các tế bào hồng cầu ổn định của con người lơ lửng trong một chất đệm lỏng và chất bảo quản</t>
  </si>
  <si>
    <t xml:space="preserve"> Được sử dụng nhằm mục đích xử lý và phân tích các mẫu.
 Chất liệu: Polyvinyl Chloride ( PVC)</t>
  </si>
  <si>
    <t>Thành phần: gồm hồng cầu người, thành phần có kích thước tiểu cầu được ổn định trong môi trường đẳng trương. Hồng cầu cố định được thêm vào để mô phỏng bạch cầu.</t>
  </si>
  <si>
    <t>Hóa chất dùng để xesg nghiệm định lượng Fibrinogen, theo phương pháp Clauss trên máy phân tích đông máu</t>
  </si>
  <si>
    <t>Hóa chất dùng để xét nghiệm định lượng Fibrinogen-Clauss. Dạng Bột khô.  Độ ổn định sử dụng sau khi hoàn nguyên (hoặc mở nắp) ≥ 3 ngày nhiệt độ 2-8°C , ≥ 3 ngày nhiệt độ 15°C trên máy.</t>
  </si>
  <si>
    <t>Hóa chất dùng để kiểm chuẩn cho xét nghiệm đông máu như PT,APTT, TT,Fibrinogen, các loại yếu tố, yếu tố Von Willebrand, Antithrombin, Plasminogen, Protein S, Protein C...ở dải đo bình thường. Dạng bột khô. Thời gian ổn định ≥ 4 giờ với XN PT,APTT,Fibrinogen,TT</t>
  </si>
  <si>
    <t>Hóa chất dùng để kiểm chuẩn cho xét nghiệm đông máu như PT,APTT, TT,Fibrinogen, Antithrombin, Protein S, Protein C, Hepatocomplex ở dải đo bất thường thấp. Dạng Bột khô. Thời gian ổn định ≥ 24 giờ với XN PT,APTT,Fibrinogen,TT.</t>
  </si>
  <si>
    <t>Chất kiểm chứng mức bình thường dùng cho các xét nghiệm trên máy phân tích đông máu</t>
  </si>
  <si>
    <t>Chất kiểm chứng mức bất thường thấp dùng cho các xét nghiệm trên máy phân tích đông máu</t>
  </si>
  <si>
    <t>Chất kiểm chứng mức bất thường cao dùng cho các xét nghiệm trên máy phân tích đông máu</t>
  </si>
  <si>
    <t>Hóa chất dùng để kiểm chuẩn cho xét nghiệm đông máu như PT,APTT, Hepatocomplex ở dải đo bất thường cao Dạng Bột khô. Thời gian ổn định ≥ 24 giờ với XN PT,APTT</t>
  </si>
  <si>
    <t>Chất chuẩn dùng cho các xét nghiệm trên máy phân tích đông máu</t>
  </si>
  <si>
    <t>Hóa chất dùng để chuẩn máy cho xét nghiệm đông máu như Fibrinogen, các loại yếu tố,yếu tố Von Willebrand, Antithrombin, Plasminogen, Protein S, Protein C. Dạng bột khô. Thời gian ổn định   ≥ 4 giờ nhiệt độ 2-8 độ C với XN Fibrinogen</t>
  </si>
  <si>
    <t xml:space="preserve">Bơm thải cho máy xét nghiệm đông máu </t>
  </si>
  <si>
    <t xml:space="preserve">Đèn led bước sóng 670NM cho máy xét nghiệm đông máu </t>
  </si>
  <si>
    <t>- Dung dịch đệm lực ion thấp, với nồng độ Natri clorid thích hợp, dùng trong các xét nghiệm huyết thanh học.
- Bảo quản: 2 - 8 độ C; không để đông lạnh.</t>
  </si>
  <si>
    <t>Thành phần:
Enzyme Protease subtilisin 0.5%, pH trung trính không gây ăn mòn dụng cụ.</t>
  </si>
  <si>
    <t xml:space="preserve">Hoạt chất: Hydrogen peroxide 5 % (w/w), Ion Ag 0,005 % (w/w).
Hiệu quả diệt khuẩn 
Vi khuẩn, nấm mốc : EN 13697
Mycobacterium: EN 14348
Virus: EN 14476
Bào tử: EN 13704 </t>
  </si>
  <si>
    <t>Không màu hoặc màu xanh. Tiêu chuẩn phân tích tinh khiết, dễ dàng rửa sạch bằng nước thường.</t>
  </si>
  <si>
    <t>Nước cất vô khuẩn 2 lần. Tiêu chuẩn tinh khiết</t>
  </si>
  <si>
    <t>Trong suốt, không màu hoặc xanh, dễ dàng rửa sạch bằng nước thường. Thành phần chính : Nước cất, Hydroxyethyl cellulose, glycerine, natri hydroxid, sodium benzoat. Mẫu thử phải không có sự hiện diện của các vi khuẩn sau : Staphylococus aureus, Pseudomonas aeruginsa, Candida Albicans.</t>
  </si>
  <si>
    <t>Tinh dầu bạc hà theo tiêu chuẩn dược</t>
  </si>
  <si>
    <t>Khí oxy (Chai 5-10 lít)</t>
  </si>
  <si>
    <t>Chất lượng ≥ 99.9%, nạp trong chai 10 lít, khối lượng khí 5kg/chai</t>
  </si>
  <si>
    <t>Viên nén 200g dùng đề đổ hệ thống xả thải</t>
  </si>
  <si>
    <t>Parafin 5ml</t>
  </si>
  <si>
    <t>Glycerol 98%</t>
  </si>
  <si>
    <t>Tiêu chuẩn dược, hàm lượng 99%</t>
  </si>
  <si>
    <t>Chai cấy máu cấu tạo bằng polycarbonate, nắp màu xanh, chứa 30ml môi trường và 1.6g hạt polime hấp phụ, phát hiện vi khuẩn hiếu khí và kị khí tùy tiện từ máu và dịch vô khuẩn của cơ thể.</t>
  </si>
  <si>
    <t>Chai cấy máu cấu tạo bằng polycarbonate, chứa 30ml môi trường và 1.6g hạt polime hấp phụ, phát hiện vi khuẩn hiếu khí và kị khí tùy tiện từ máu.</t>
  </si>
  <si>
    <t>Chai cấy máu cấu tạo bằng polycarbonate nắp màu cam, chứa 40ml môi trường và 1.6g hạt polime hấp phụ, phát hiện vi khuẩn kị khí từ máu và dịch vô khuẩn của cơ thể.</t>
  </si>
  <si>
    <t xml:space="preserve">Phát hiện và phân biệt các kháng nguyên virus cúm A, cúm  B, và cúm A (H1N1) từ mẫu tăm bông dịch mũi/họng/hầu họng hoặc mẫu dịch hút từ mũi/hầu họng. Không có phản ứng chéo với các vi khuẩn: E. Coli, Enterococcus faecalis, Legionella spp, Legionella pneumophila, Mycobacterium tuberculosis, S.pneumonia, Streptococcus nhóm A, Staphylococcus aureus/pneumoniae/pyogenes. Không có phản ứng chéo với các virus: Adenovirus type21, Echovirus2, HSV-1 Ag, Parainfluenza 1 virus/2 virus/Type 3 Antigen, Rhinovirus A, RSV A2 Strain/Long Strain.  </t>
  </si>
  <si>
    <t>Thành phần phản ứng:
Huyết thanh người với phụ gia hóa học và nguyên liệu có nguồn gốc sinh học như đã chỉ định. Nguồn gốc các chất sinh học thêm vào như sau:
Chất phân tích Nguồn gốc
Phân đoạn chứa D-Dimer người
Thành phần không phản ứng:
Chất bảo quản</t>
  </si>
  <si>
    <t>2 loại mẫu chuẩn ProBNP với hai khoảng nồng độ (khoảng 16.6 pmol/L hoặc140 pg/mL và khoảng 320 pmol/L hoặc 2700 pg/mL) trong huyết thanh ngựa. Có thể được dùng cho cả hai ứng dụng 9 phút (STAT =Short Turn Around Time) và 18 phút.</t>
  </si>
  <si>
    <t xml:space="preserve">Thành phần chứa 50% Troclosense sodium 2,5g, apidic acid 1,2g. Trọng lượng viên 5g.Được sử dụng để khử khuẩn dụng cụ, bề mặt, đồ vải. </t>
  </si>
  <si>
    <t>Thành phần chứa 3% Cocamidopropyl betaine, Sodium C14-17 alkyl sulfonate. Chống sự nhiễm khuẩn trong 15 tuần kể từ ngày sử dụng với các vi khuẩn Pseudomonas aeruginosa, Staphylococcus aureus, Candida albicans, Aspergillus niger.</t>
  </si>
  <si>
    <t>Chứa 0.3% Didecyldimethyl ammonium chloride, chất HĐBM, không chứa cồn. Diệt virus HIV, HBV, HCV, H1N1, H5N1, Rotavirus  1 phút. Diệt Coronavirus trong thời gian 5 phút và diệt Norovirus, Adenovirus trong thời gian 30 phút.</t>
  </si>
  <si>
    <t>Chlorhexidine digluconate 4% (1,1 Hexamethylenebis (5-(4-Chlorophenyl)- biguanide) digluconate 4%). Thành phần làm sạch Cocamidopropyl amine oxide, Alkylpolyglycoside. pH = 5.5.</t>
  </si>
  <si>
    <t>Chứa 70 % Ethanol+ 1,74% Propanol-2-ol (mg/g), D-alpha bisabolol.  Diệt virus EN 14476 HIV, Rotavirus, H1N1, virus gây bệnh tay chân miệng, SARS trong 30 giây. pH = 5.25.</t>
  </si>
  <si>
    <t>Thành phần có chứa: Natri chloride 9 % sử dụng để pha loãng mẫu kết hợp với các thuốc thử xét nghiệm.</t>
  </si>
  <si>
    <t xml:space="preserve">
'- Khoanh giấy được tẩm Clindamycin 2µg,  đường kính 6mm
</t>
  </si>
  <si>
    <t>- Khoanh giấy được tẩm Meropenem 10µg,  đường kính 6mm</t>
  </si>
  <si>
    <t>- Khoanh giấy được tẩm Moxifloxacin 5µg, đường kính 6mm</t>
  </si>
  <si>
    <t>- Khoanh giấy được tẩm Netilmicin 30µg, đường kính 6mm</t>
  </si>
  <si>
    <t>- Khoanh giấy được tẩm Norfloxacin 10µg, đường kính 6mm</t>
  </si>
  <si>
    <t>- Khoanh giấy được tẩm Fosfomicin 50µg, đường kính 6mm</t>
  </si>
  <si>
    <t>Đĩa 90mm. Bao gói bằng màng bán thấm Cellophane.
Thành phần: Special peptone, Starch, Sodium chloride, Sheep blood, Agar, pH: 7.3±0.2 ở 25°C</t>
  </si>
  <si>
    <t>Đĩa 90mm. Bao gói bằng màng bán thấm Cellophane.
Thành phần: Acid Digest of Casein, Beef Extract, Starch, Sodium chloride, Agar; pH: 7.3±0.2 ở 25°C</t>
  </si>
  <si>
    <t>Đĩa 90mm. Bao gói bằng màng bán thấm Cellophane.
Thành phần: Acid Digest of Casein, Beef Extract, Starch, Sodium chloride, Sheep Blood, Agar, pH: 7.3±0.2 ở 25°C</t>
  </si>
  <si>
    <t>Đĩa 90mm. Bao gói bằng màng bán thấm Cellophane.
Thành phần: Peptone, lactose, Bile salts, Sodium chloride, Neutral red, Crystal Violet, Agar, pH: 7.1±0.2 ở 25°C</t>
  </si>
  <si>
    <t>Đĩa 90mm. Bao gói bằng màng bán thấm Cellophane.
Thành phần: Peptone, Chromogenic mix, tryptophane, Agar, pH: 6.8 ±0.2 ở 25°C;</t>
  </si>
  <si>
    <t>Đĩa 90mm. Bao gói bằng màng bán thấm Cellophane.
Thành phần: Special peptone, Starch, Sodium chloride, defibrinated sheep blood, MultiVitox, Agar,  pH: 7.3 ± 0.2 ở 25°C</t>
  </si>
  <si>
    <t>Đĩa 90mm. Bao gói bằng màng bán thấm Cellophane.
Thành phần: Mycological peptone, Glucose (dextrose), Agar, pH:  5.6 ± 0.2  ở 25°C</t>
  </si>
  <si>
    <t>Hộp gồm 50 ống mỗi ống 0.75ml chứa N, N, N, N-tetramethyl-1,4-phenylenediamine, Axit ascorbic</t>
  </si>
  <si>
    <t>-  Thành phần (g/1) : Lab-Lemco'powder 3, Yeast extract 3, Peptone 20, Sodium chloride 5, Lactose 10, Sucrose 10, Glucose 1, Ferric citrate 0.3, Sodium thiossulphate 0.3, Phenol red 0.024, Agar 12.0
- pH 7.4  ± 0.2 tại 25 độ C</t>
  </si>
  <si>
    <t xml:space="preserve">- Khoanh giấy được tẩm Ampicillin/Sulbactam có nồng độ 20µg, đường kính 6mm </t>
  </si>
  <si>
    <t>Thành phần bao gồm: Special peptone mixture 12.0g/lit, Brain heart infusion solids 3.5g/lit, Pancreatic digest of casein 10.0g/lit, Yeast extract 2.0g/lit, Dextrose 2.0g/lit, Sodium chloride 5.0g/lit, pH cuối cùng 7,3 ± 0.2</t>
  </si>
  <si>
    <t>Thành phần bao gồm: Peptone 10.0g/litre, D-Gliucose 40.0g/litre, Agar 12.0g/litre, pH cuối: 5.3 ± 0.2.</t>
  </si>
  <si>
    <t>Thành phần có chứa:Đệm TRIS: 170 mmol/L, pH 8.2. Đệm borate: 10 mmol/L, pH 8.2; hạt latex phủ streptolysin O: 2 mL/L.</t>
  </si>
  <si>
    <t>Thành phần có chứa: Đệm Citrate 95mmol/l, pH 4.1; chất bảo quản, chất ổn định. Đệm Citrate95mmol/L, pH 4.1; xanh bromcresol: 0.66 mmol/L; chất bảo quản, chất ổn định.</t>
  </si>
  <si>
    <t>Thành phần có chứa:Vi hạt phủ Streptavidin 0.72 mg/mL; chất bảo quản. Kháng thể đơn dòng kháng CEA đánh dấu biotin (chuột/người) 3.0 mg/L; đệm phosphate ,pH 6.0; chất bảo quản. Kháng thể đơn dòng kháng CEA (chuột) đánh dấu phức hợp ruthenium 4.0 mg/L; đệm phosphate , pH 6.5 chất bảo quản.</t>
  </si>
  <si>
    <t>Thành phần có chứa: Kali hydroxide: 900 mmol/L; phosphate: 135 mmol/L; pH ≥ 13.5. Acid picric: 38 mmol/L; pH 6.5; đệm không phản ứng</t>
  </si>
  <si>
    <t>Thành phần có chứa: TRIS: 492 mmol/L, pH 8.25; glycylglycine: 492 mmol/L; chất bảo quản; chất phụ gia. L‑γ‑glutamyl‑3‑carboxy‑4‑nitroanilide: 22.5 mmol/L; acetate: 10 mmol/L, pH 4.5; chất ổn định; chất bảo quản</t>
  </si>
  <si>
    <t>Thành phần có chứa: Đệm TAPSO, pH 7.77; polyanion, EMSE; ascorbate oxidase (dưa chuột), peroxidase (củ cải),chất tẩy; BSA: 2.0 g/L; chất bảo quản. Đệm Bis-Tris, pH 6.70; cholesterol esterase (vi sinh), cholesterol oxidase (E. coli tái tổ hợp), cholesterol oxidase (vi sinh), peroxidase (củ cải), 4‑amino‑antipyrine, BSA: 3.0 g/L; chất tẩy; chất bảo quản.</t>
  </si>
  <si>
    <t>Thành phần có chứa: Đệm PIPES, pH 6.8; Mg2+, natri cholate, ATP, 4‑aminophenazone,4‑chlorophenol, lipoprotein lipase (chủng Pseudomonas)≥ 83 µkat/L glycerol kinase (Bacillus stearothermophilus): ≥ 3 µkat/L, glycerol phosphate oxidase (E. coli): ≥ 41 µkat/L, peroxidase (củ cải):  ≥ 1.6 µkat/L, chất bảo quản, chất ổn định .</t>
  </si>
  <si>
    <t>Thành phấn có chứa: Vi hạt phủ Streptavidin 0.72 mg/mL; chất bảo quản. Kháng thể đơn dòng kháng AFP đánh dấu biotin (chuột) 4.5 mg/L; đệm phosphate , pH 6.0; chất bảo quản. Kháng thể đơn dòng kháng AFP (chuột) đánh dấu phức hợp ruthenium 12.0 mg/L; đệm phosphate, pH 6.0; chất bảo quản.</t>
  </si>
  <si>
    <t>Thành phần có chứa: Vi hạt phủ Streptavidin 0.72 mg/mL; chất bảo quản. Kháng thể đơn dòng kháng CA 125 đánh dấu biotin (M 11; chuột) 1 mg/L; đệm phosphate, pH 7.4; chất bảo quản. Kháng thể đơn dòng kháng CA 125 (OC 125; chuột) đánh dấu phức hợp ruthenium 1 mg/L; đệm phosphate, pH 7.4; chất bảo quản.</t>
  </si>
  <si>
    <t>Thành phần có chứa: Vi hạt phủ Streptavidin 0.72 mg/mL; chất bảo quản.Kháng thể đơn dòng đánh dấu biotin (115D8; chuột) 1.75 mg/L; đệm phosphate, pH 6.0; chất bảo quản. Kháng thể đơn dòng kháng CA 15-3 (DF3; chuột) đánh dấu phức hợp ruthenium 10 mg/L; đệm phosphate, pH 7.0; chất bảo quản.</t>
  </si>
  <si>
    <t>Thành phần có chứa:
Vi hạt phủ Streptavidin 0.72 mg/mL; chất bảo quản. 
Kháng thể đơn dòng kháng cortisol đánh dấu biotin (cừu) 20 ng/mL; danazol 20 µg/mL; đệm MES, pH 6.0; chất bảo quản. 
Dẫn xuất cortisol (tổng hợp), đánh dấu phức hợp ruthenium
20 ng/mL; danazol 20 µg/mL; đệm MES, pH 6.0; chất bảo quản.</t>
  </si>
  <si>
    <t xml:space="preserve">Thành phần có chứa: 
Vi hạt phủ Streptavidin 0.72 mg/mL; chất bảo quản.
 Kháng thể đơn dòng kháng troponin T tim đánh dấu biotin (chuột) 2.5 mg/L; đệm phosphate, pH 6.0; chất bảo quản; chất ức chế.
 Kháng thể đơn dòng kháng troponin T tim (chuột) đánh dấu phức hợp ruthenium 2.5 mg/L; đệm phosphate , pH 6.0; chất bảo quản. </t>
  </si>
  <si>
    <t>Thành phần có chứa: Đệm TRIS, pH 7.5; globulin miễn dịch (thỏ); chất bảo quản, chất ổn định
 Hỗn hợp nước chứa các hạt latex phủ kháng thể kháng ferritin người (thỏ); chất bảo quản, chất ổn định.</t>
  </si>
  <si>
    <t xml:space="preserve">Thành phần có chứa:
Vi hạt phủ streptavidin 0.72 mg/mL; chất bảo quản.
Kháng thể đa dòng kháng T4 (cừu) đánh dấu phức hợp ruthenium 75 ng/mL; đệm phosphate, pH 7.0; chất bảo quản.
T4 đánh dấu biotin 2.5 ng/mL; đệm phosphate, pH 7.0; chất bảo quản. </t>
  </si>
  <si>
    <t>Thành phần có chứa:2 loại mẫu chuẩn ProBNP với hai khoảng nồng độ (khoảng 16.6 pmol/L hoặc 140 pg/mL và khoảng 320 pmol/L hoặc 2700 pg/mL) trong huyết thanh ngựa.</t>
  </si>
  <si>
    <t>Thành phần có chứa:
Vi hạt phủ Streptavidin 0.72 mg/mL; chất bảo quản.
 Kháng thể đơn dòng kháng NT‑proBNP đánh dấu biotin (chuột) 1.1 µg/mL; đệm phosphate, pH 5.8; chất bảo quản.
 Kháng thể đơn dòng kháng NT‑proBNP (cừu) đánh dấu phức hợp ruthenium 1.1 µg/mL; đệm phosphate, pH 5.8; chất bảo quản.</t>
  </si>
  <si>
    <t>Thành phần chứa: Vi hạt phủ Streptavidin 0.72 mg/mL; chất bảo quản.  Kháng thể đơn dòng kháng PSA đánh dấu biotin (chuột) 1.5 mg/L; đệm phosphate , pH 6.0; chất bảo quản. Kháng thể đơn dòng kháng PSA (chuột) đánh dấu phức hợp ruthenium 1.0 mg/L; đệm phosphate, pH 6.0; chất bảo quản.</t>
  </si>
  <si>
    <t>Thành phần chứa: Vi hạt phủ Streptavidin 0.72 mg/mL; chất bảo quản.  Kháng thể đa dòng kháng T3 (cừu) đánh dấu phức hợp ruthenium 75 ng/mL; ANS 0.8 mg/mL; đệm phosphate, pH 7.4; chất bảo quản.  T3 đánh dấu biotin 3 ng/mL; ANS 0.8 mg/mL; đệm phosphate , pH 7.4; chất bảo quản.</t>
  </si>
  <si>
    <t>Thành phần chứa: Vi hạt phủ streptavidin 0.72 mg/mL; chất bảo quản.  Kháng thể đơn dòng kháng TSH (chuột) đánh dấu biotin
2.0 mg/L; đệm phosphate, pH 7.2; chất bảo quản. Kháng thể đơn dòng kháng TSH (chuột/người) đánh dấu phức hợp ruthenium 1.5 mg/L; đệm phosphate, pH 7.2; chất bảo quản.</t>
  </si>
  <si>
    <t xml:space="preserve"> Thành phấn có chứa:Vi hạt phủ Streptavidin 0.72 mg/mL; chất bảo quản. Kháng thể đơn dòng kháng PSA đánh dấu biotin (chuột) 2 mg/L; đệm phosphate , pH 7.4; chất bảo quản.Kháng thể đơn dòng kháng PSA (chuột) đánh dấu phức hợp ruthenium 1.0 mg/L; đệm phosphate, pH 7.4; chất bảo quản. </t>
  </si>
  <si>
    <t>Thành phần có chứa: Vi hạt phủ Streptavidin 0.72 mg/mL; chất bảo quản.  Kháng thể đơn dòng kháng CA 19‑9 đánh dấu biotin (chuột) 3 mg/L, đệm phosphate, pH 6.5; chất bảo quản. Kháng thể đơn dòng kháng CA 19‑9 (chuột) đánh dấu phức hợp ruthenium 4 mg/L; đệm phosphate, pH 6.5; chất bảo quản.</t>
  </si>
  <si>
    <t>Thành phần có chứa:Vi hạt phủ Streptavidin 0.72 mg/mL; chất bảo quản. Kháng thể đơn dòng kháng CA 72-4 đánh dấu biotin (CC49; chuột) 1 mg/L; đệm phosphate, pH 6.8; chất bảo quản.Kháng thể đơn dòng kháng CA 72-4 (B72.3; chuột) đánh dấu phức hợp ruthenium 6 mg/L; đệm phosphate, pH 6.8; chất bảo quản.</t>
  </si>
  <si>
    <t>Thành phần chứa:  Vi hạt phủ Streptavidin 0.72 mg/mL; chất bảo quản. Kháng thể đơn dòng kháng cytokeratin 19 đánh dấu biotin (KS 19.1; chuột) 1.5 mg/L; đệm phosphate, pH 7.2; chất bảo quản. Kháng thể đơn dòng kháng cytokeratin 19 (BM 19.21; chuột) đánh dấu phức hợp ruthenium 2 mg/L; đệm phosphate, pH 7.2; chất bảo quản</t>
  </si>
  <si>
    <t>Thành phần: Đệm TRIS với albumin huyết thanh bò; chất bảo quản
Hạt latex phủ kháng thể kháng CRP (chuột) trong đệm glycine;globulin miễn dịch (chuột); chất bảo quản.</t>
  </si>
  <si>
    <t>Thành phần: 
Vi hạt phủ Streptavidin 0.72 mg/mL; chất bảo quản.
Kháng thể đơn dòng kháng SCC đánh dấu biotin (chuột) 0.9 mg/L; đệm phosphate, pH 7.5; chất bảo quản.
Kháng thể đơn dòng kháng SCC (chuột) đánh dấu phức hợp ruthenium 1.6 mg/L; đệm phosphate, pH 7.5; chất bảo quản.</t>
  </si>
  <si>
    <t>Thành phần: 
Vi hạt phủ Streptavidin 0.72 mg/mL; chất bảo quản.
Kháng thể đơn dòng 18E5 kháng NSE đánh dấu biotin (chuột) 1.0 mg/L; đệm phosphate, pH 7.2; chất bảo quản.
Kháng thể đơn dòng 84B10 kháng NSE (chuột) đánh dấu phức hợp ruthenium 1.0 mg/L; đệm phosphate, pH 7.2; chất bảo quản.</t>
  </si>
  <si>
    <t xml:space="preserve">Thành phần:
Vi hạt phủ streptavidin 0.72 mg/mL; chất bảo quản.
Hai kháng thể đơn dòng đặc hiệu kháng HBsAg (chuột) &gt; 0.5 mg/L; đệm phosphate, pH 7.5; chất bảo quản.
Kháng thể đơn dòng kháng HBsAg (chuột), kháng thể đa dòng kháng HBsAg (cừu) đánh dấu phức hợp ruthenium &gt; 1.5 mg/L; đệm phosphate, pH 8.0; chất bảo quản.
Mẫu chuẩn âm tính có chứa huyết thanh người; chất bảo quản. Mẫu chuẩn dương tính chứa HBsAg khoảng 0.5 IU/mL trong huyết thanh người;chất bảo quản. </t>
  </si>
  <si>
    <t>Vi hạt phủ Streptavidin 0.72 mg/mL; chất bảo quản.
Đệm MES, pH 5.5; 1.5 % Nonidet P40; chất bảo quản.
Kháng thể đơn dòng kháng p24 đánh dấu biotin (chuột), kháng
nguyên tái tổ hợp đặc hiệu HIV‑1/‑2 đánh dấu biotin (E. coli),
peptide đặc hiệu HIV‑1/‑2 đánh dấu biotin &gt; 1.3 mg/L; đệm TRIS, pH 7.5; chất bảo quản.
Kháng thể đơn dòng kháng p24 (chuột), kháng nguyên tái tổ hợp đặc hiệu HIV‑1/‑2, peptide đặc hiệu HIV‑1/‑2 đánh dấu phức hợp ruthenium &gt; 1.5 mg/L; đệm TRIS, pH 7.5;
chất bảo quản.
Mẫu chuẩn âm tính: Huyết thanh người, không phản ứng với kháng thể kháng HIV‑1 và kháng thể kháng HIV‑2.
Mẫu chuẩn dương tính: Huyết thanh người dương tính với kháng thể kháng HIV‑1 (bất hoạt) trong huyết thanh người âm tính với kháng thể kháng HIV‑1 và kháng thể kháng HIV‑2.</t>
  </si>
  <si>
    <t>Thành phần: :
Vi hạt phủ Streptavidin 0.72 mg/mL; chất bảo quản. 
Kháng nguyên đặc hiệu HCV đánh dấu biotin, đệm HEPESb),pH 7.4; chất bảo quản.
Kháng nguyên đặc hiệu HCV đánh dấu phức hợp ruthenium≥ 0.3 mg/L, đệm HEPES, pH 7.4; chất bảo quản.
Mẫu chuẩn âm tính :Huyết thanh người, chất bảo quản.
Mẫu chuẩn dương tính :Huyết thanh người dương tính với kháng thể kháng HCV; chất bảo quản. Không phản ứng với HBsAg,kháng thể kháng HIV 1/2.</t>
  </si>
  <si>
    <t xml:space="preserve">Thành phần:
Vi hạt phủ Streptavidin 0.72 mg/mL; chất bảo quản.
Kháng thể đa dòng kháng TPO (cừu) đánh dấu phức hợp ruthenium 1.0 mg/L; đệm TRIS, pH 7.2; chất bảo quản.
TPO đánh dấu biotin (tái tổ hợp) 0.15 mg/L; đệm TRIS, pH 7.0; chất bảo quản. </t>
  </si>
  <si>
    <t>Thành phần có: 
Vi hạt phủ streptavidin 0.72 mg/mL; chất bảo quản.
Dung dịch đệm phosphate, pH 7.4; chất ổn định; chất bảo quản.
Kháng thể đơn dòng kháng TSHR M22 (người) đánh dấu phức hợp ruthenium khoảng 0.3 mg/L; đệm phosphate pH 7.4; chất ổn định; chất bảo quản.</t>
  </si>
  <si>
    <t>Vi hạt phủ streptavidin 0.72 mg/mL; chất bảo quản.
Kháng thể đơn dòng kháng TSH (chuột) đánh dấu biotin 2.0 mg/L; đệm phosphate, pH 7.2; chất bảo quản.
Kháng thể đơn dòng kháng TSH (chuột/người) đánh dấu phức hợp ruthenium 1.5 mg/L; đệm phosphate 100 mmol/L, pH 7.2;chất bảo quản</t>
  </si>
  <si>
    <t>Vi hạt phủ streptavidin 0.72 mg/mL; chất bảo quản.
Kháng thể đơn dòng kháng troponin T tim đánh dấu biotin (chuột) 2.5 mg/L; đệm phosphate 100 mmol/L, pH 6.0; chất bảoquản; chất ức chế.
Kháng thể đơn dòng kháng troponin T tim (chuột) đánh dấu phức hợp ruthenium 2.5 mg/L; đệm phosphate 100 mmol/L,pH 6.0; chất bảo quản.</t>
  </si>
  <si>
    <t>Vi hạt phủ Streptavidin 0.72 mg/mL; chất bảo quản.
Kháng thể đơn dòng kháng NT‑proBNP đánh dấu biotin (chuột) 1.1 µg/mL; đệm phosphate, pH 5.8; chất bảo quản.
Kháng thể đơn dòng kháng NT‑proBNP (cừu) đánh dấu phức hợp ruthenium 1.1 µg/mL; đệm phosphate, pH 5.8;chất bảo quản. Được sử dụng cho cả hai ứng dụng 9‑phút và 18‑phút.</t>
  </si>
  <si>
    <t>HIVAG:Vi hạt phủ streptavidin 0.72 mg/mL; chất bảo quản.
Kháng thể đơn dòng kháng HIV p24 (chuột) đánh dấu biotin khoảng 0.75 mg/L; đệm MESb) 50 mmol/L, pH 6.5; chất bảo quản.
Kháng thể đơn dòng kháng p24 (chuột) đánh dấu phức hợp ruthenium khoảng 0.75 mg/L; đệm MES 50 mmol/L, pH 6.5;chất bảo quản.
Mẫu chuẩn âm tính :Huyết thanh người, không phản ứng với kháng thể kháng HIV‑1 và kháng thể kháng HIV‑2.
Mẫu chuẩn dương tính : Kháng nguyên HIV p24 (E. coli, rDNA) trong huyết thanh người, không phản ứng với kháng thể kháng HIV‑1 và kháng thể kháng HIV‑2
AHIV.
Vi hạt phủ streptavidin 0.72 mg/mL; chất bảo quản.
Kháng nguyên tái tổ hợp đặc hiệu HIV‑1/2 (E. coli) đánh dấu biotin và peptide tổng hợp đặc hiệu HIV‑1/2 đánh dấu biotin khoảng 0.63 mg/L; đệm TESc) 40 mmol/L, pH 7.3; chất bảo quản.
Kháng nguyên tái tổ hợp đặc hiệu HIV‑1/2 (E. coli) và peptide tổng hợp đặc hiệu HIV‑1/2 đánh dấu phức hợp ruthenium khoảng 1.22 mg/L; đệm TES 40 mmol/L, pH 7.3; chất bảo quản.
Mẫu chuẩn âm tính: Huyết thanh người, không phản ứng với kháng thể kháng HIV‑1 và kháng thể kháng HIV‑2.
Mẫu chuẩn dương tính: Huyết thanh người dương tính với kháng thể kháng HIV‑1 (bất hoạt) trong huyết thanh người âm tính với kháng thể kháng HIV‑1 và kháng thể kháng HIV‑2</t>
  </si>
  <si>
    <t xml:space="preserve">Vi hạt phủ streptavidin 0.72 mg/mL; chất bảo quản.
Kháng nguyên đặc hiệu HCV đánh dấu biotin, đệm HEPES ,pH 7.4; chất bảo quản.
Kháng nguyên đặc hiệu HCV đánh dấu phức hợp ruthenium ≥ 0.3 mg/L, đệm HEPES, pH 7.4; chất bảo quản.
Mẫu chuẩn âm tính: Huyết thanh người, âm tính với kháng thể kháng HCV; chất bảo quản.
Mẫu chuẩn dương tính : Huyết thanh người dương tính với kháng thể kháng HCV; chất bảo quản. Không phản ứng với HBsAg, khángthể kháng HIV 1/2. </t>
  </si>
  <si>
    <t>Vi hạt phủ streptavidin 0.72 mg/mL; chất bảo quản.
Hai kháng thể đơn dòng kháng HBsAg đánh dấu biotin (chuột)&gt; 0.5 mg/L; đệm phosphate, pH 7.5; chất bảo quản.
Kháng thể đơn dòng kháng HBsAg (chuột), kháng thể đa dòng kháng HBsAg (cừu) đánh dấu phức hợp ruthenium &gt; 1.5 mg/L;đệm phosphate, pH 8.0; chất bảo quản.
Mẫu chuẩn âm tính: Huyết thanh người; chất bảo quản.
Mẫu chuẩn dương tính: HBsAg khoảng 0.5 IU/mL trong huyết thanh người; chất bảo quản.</t>
  </si>
  <si>
    <t>Thành phần gồm hai loại hóa chất: - Hóa chất Erythrolyse gồm: yếu tố làm ẩm 0.3-1.5g/L, Formic Acid ≥1.2 mL/L - Hóa chất StaliLyse gồm: Sodium Carbonate 6g/L , Natri clorua ≥14,5 g/L, Natri sunfat ≥31,3 g/L</t>
  </si>
  <si>
    <t>Thành phần: một dung dịch chứa các hạt nhựa polystyrene trong chất đệm chứa chất hoạt tính bề mặt</t>
  </si>
  <si>
    <t>Thành phần dung dịch natri hypoclorit chứa &lt; 5% clo tồn tại. Dạng Lỏng.</t>
  </si>
  <si>
    <t>- Là hỗn hợp của kháng thể đơn dòng lớp IgM (dòng P3 x 61) và lớp IgG (dòng MCAD6)
- Hiệu giá ≥ 1:256; Độ đặc hiệu: 100%
- Bảo quản 2 - 8 độ C; không để đông lạnh</t>
  </si>
  <si>
    <t>Thành phần chứa 0,13% peracetic acid + 2,5% hydrogen peroxide + 5% acetic acid.  Dùng để phun khử khuẩn các bề mặt bằng đường không khí, không chứa Ag .</t>
  </si>
  <si>
    <t xml:space="preserve">- Khoanh giấy được tẩm Azithromycin có nồng độ 15µg, đường kính 6mm </t>
  </si>
  <si>
    <t>- Khoanh giấy được tẩm Cefepime có nồng độ 30µg , đường kính 6mm</t>
  </si>
  <si>
    <t xml:space="preserve">- Khoanh giấy được tẩm Cefoperazone/sulbactam có nồng độ 105µg,
 đường kính 6mm </t>
  </si>
  <si>
    <t xml:space="preserve">- Khoanh giấy được tẩm Ceftazidime có nồng độ 30µg, đường kính 6mm </t>
  </si>
  <si>
    <t>Hoá chất để xác định thời gian thromboplastin hoạt hoá từng phần (APTT)</t>
  </si>
  <si>
    <t>Hóa chất bổ sung cho các xét nghiệm đông máu</t>
  </si>
  <si>
    <t>Dung dịch calcium chloride 0.025 mol/L</t>
  </si>
  <si>
    <t>Dung dịch đệm cho xét nghiệm Fibrinogen</t>
  </si>
  <si>
    <t>Hoá chất định lượng Fibrinogen trong huyết tương</t>
  </si>
  <si>
    <t>Thành phần: chứa thrombin có nguồn gốc từ bò khoảng 100 IU/ml</t>
  </si>
  <si>
    <t>Hoá chất đo thời gian prothrompin</t>
  </si>
  <si>
    <t>Thành phần: chứa thromboplastin nhau thai người (≤60g/l), Calcium Chloride (khoảng 1.5g/l) và chất ổn định</t>
  </si>
  <si>
    <t>Cóng phản ứng được dùng để chứa mẫu và hóa chất trên máy đông máu tự động</t>
  </si>
  <si>
    <t>Hoá chất rửa có tính acid cho máy đông máu tự động</t>
  </si>
  <si>
    <t>Thành phần:
Hydrochloric acid 0.16%
Non-inoic surfactant 0.50%</t>
  </si>
  <si>
    <t>Hoá chất rửa có tính kiềm cho máy đông máu tự động</t>
  </si>
  <si>
    <t>Thành phần: Sodium hypochlorite 1.0% (có sẵn clo)</t>
  </si>
  <si>
    <t>Bóng đèn Halogen đông máu</t>
  </si>
  <si>
    <t>Tương thích với máy đông máu CS series.</t>
  </si>
  <si>
    <t>Hoá chất hiệu chuẩn cho các xét nghiệm đông máu và tiêu sợi huyết</t>
  </si>
  <si>
    <t>Thành phần có nguồn gốc từ người
Dạng đông khô</t>
  </si>
  <si>
    <t>Huyết tương kiểm chuẩn trong dải bình thường</t>
  </si>
  <si>
    <t>Đóng gói dạng bột đông khô, có nguốn gốc từ huyết tương người chống đông citrat</t>
  </si>
  <si>
    <t>Huyết tương kiểm chuẩn trong dải điều trị</t>
  </si>
  <si>
    <t xml:space="preserve"> Đóng gói dạng bột đông khô, có nguồn gốc từ huyết tương người chống đông citrat</t>
  </si>
  <si>
    <t xml:space="preserve"> Thành phần: Sodium chloride 0.7%; Tris buffer 0.2%; EDTA-2K 0.02%.</t>
  </si>
  <si>
    <t>Hóa chất xác định nồng độ huyết sắc tố trong mẫu máu</t>
  </si>
  <si>
    <t xml:space="preserve">Thành phần: Sodium lauryl sulfate 1.7 g/L </t>
  </si>
  <si>
    <t xml:space="preserve">Hóa chất nhuộm các tế bào bạch cầu </t>
  </si>
  <si>
    <t xml:space="preserve">Thành phần: Polymethine 0.002%; methanol 3.0%; Ethylene Glycol 96.9%. </t>
  </si>
  <si>
    <t>Hóa chất nhuộm các tế bào nhân</t>
  </si>
  <si>
    <t>Thành phần: Polymethine 0.005%; Ethylene Glycol 99.9%</t>
  </si>
  <si>
    <t>Dung dịch ly giải đếm số lượng bạch cầu</t>
  </si>
  <si>
    <t xml:space="preserve">Thành phần: Nonionic surfactant 0.17%; Organic quaternary ammonium salts 0.07%.  </t>
  </si>
  <si>
    <t xml:space="preserve">Thành phần: Organic quaternary ammonium salts 0.20%; Nonionic surfactant 0.10%. </t>
  </si>
  <si>
    <t>Chất chuẩn máy xét nghiệm huyết học mức độ 1</t>
  </si>
  <si>
    <t xml:space="preserve">Thành phần: bao gồm tế bào hồng cầu, bạch cầu, hồng cầu nhân và tiểu cầu ở người được giữ ổn định trong môi trường có chất bảo quản.  </t>
  </si>
  <si>
    <t>Chất chuẩn máy xét nghiệm huyết học mức độ 2</t>
  </si>
  <si>
    <t xml:space="preserve">Thành phần: bao gồm tế bào hồng cầu, bạch cầu, hồng cầu nhân và tiểu cầu ở người được giữ ổn định trong môi trường có chất bảo quản. </t>
  </si>
  <si>
    <t>Chất chuẩn máy xét nghiệm huyết học mức độ 3</t>
  </si>
  <si>
    <t>Dung dịch kiềm mạnh rửa hệ thống</t>
  </si>
  <si>
    <t>Thành phần: Sodium Hypochlorite (có chứa clo tỷ lệ 5,0%).</t>
  </si>
  <si>
    <t>Bơm chân không</t>
  </si>
  <si>
    <t>Tương thích với máy huyết học</t>
  </si>
  <si>
    <t>Kim hút mẫu huyết học</t>
  </si>
  <si>
    <t>Chất hiệu chuẩn cho máy xét nghiệm huyết học</t>
  </si>
  <si>
    <t>Thành phần: bao gồm tế bào hồng cầu, bạch cầu, tiểu cầu và hồng cầu nhân ở người được giữ ổn định trong môi trường có chất bảo quản.</t>
  </si>
  <si>
    <t xml:space="preserve">Thùng </t>
  </si>
  <si>
    <t xml:space="preserve">Lọ </t>
  </si>
  <si>
    <t xml:space="preserve">  </t>
  </si>
  <si>
    <t>Hóa chất định lượng Vancomycin trong máu</t>
  </si>
  <si>
    <t>Hóa chất hiệu chuẩn xét nghiệm định lượng Vancomycin</t>
  </si>
  <si>
    <t>Hóa chất kiểm tra chất lượng xét nghiệm Vancomycin</t>
  </si>
  <si>
    <t>Polyme cation</t>
  </si>
  <si>
    <t>Poly Aluminium Chlorid (PAC)</t>
  </si>
  <si>
    <t>2 loại mẫu chuẩn CA 19‑9 (người) với hai khoảng nồng độ (khoảng 20 U/mL và khoảng 250 U/mL) trong huyết thanh người; chất bảo quản.</t>
  </si>
  <si>
    <t>2 loại mẫu chuẩn. Troponin T (tái tổ hợp, người) với hai khoảng nồng độ (khoảng 18 ng/L hoặc pg/mL và khoảng 4200 ng/L hoặc pg/mL) trong huyết thanh người.</t>
  </si>
  <si>
    <t>Thành phần chính 1.000 ml dung dịch custodiol chứa: histidine (180.0 mmol), 3.7733 g histidine hydrochloride monohydrate (18.0 mmol), 0.4085 g tryptophane (2.0 mmol), 0.1842 g potassium hydrogen 2-ketoglutarate (1.0 mmol). Water for injection.</t>
  </si>
  <si>
    <t>Thành phần: Nước siêu tinh khiết loại I
Lọ đựng : Polythylene mật độ cao ( HDPE)</t>
  </si>
  <si>
    <t>- Thành phần: Sodium Sulfate 13.73 g/L, Sodium Chloride 1.04 g/L, Tetracaine HCL 0,02 g/L, Imidazole 2,85 g/L</t>
  </si>
  <si>
    <t>Thành phần: Quaternary Ammonium Salts 5-80 g/L, Sodium Sulfite 1-5 g/L, Chất ổn định, Chất đệm</t>
  </si>
  <si>
    <t>Thành phần: Dung dịch chứa enzym phân giải protein</t>
  </si>
  <si>
    <t>Thành phần: gồm hồng cầu được ổn định trong môi trường đẳng trương, thành phần giống tiểu cầu và hồng cầu cố định mô phỏng bạch cầu và hồng cầu có nhân.</t>
  </si>
  <si>
    <t>Hóa chất kiểm tra chất lượng máy xét nghiệm HbA1C</t>
  </si>
  <si>
    <t>Hóa chất hiệu chuẩn máy xét nghiệm HbA1C</t>
  </si>
  <si>
    <t>- Khoanh giấy Optochin được sử dụng cho phân biệt Streptococcus pneumoniae 
- Khoanh giấy được tẩm Optochin có nồng độ 5µg
- Mỗi ống được hàn kín riêng, cùng với túi hút ẩm để duy trì độ ẩm ≤ 2%
Hộp/5 x 50 khoanh</t>
  </si>
  <si>
    <t>Hộp gồm 5 cartridge, mỗi cartridge gồm 50 khoanh Bacitracin 0.1 unit để định danh Lancefield Group A streptococci (Streptococcus pyogenes)</t>
  </si>
  <si>
    <t>Khoanh giấy định danh phế cầu</t>
  </si>
  <si>
    <t>Khoanh giấy định danh liên cầu A</t>
  </si>
  <si>
    <t>Cộng hòa xã hội chủ nghĩa Việt Nam</t>
  </si>
  <si>
    <t>Độc lập - Tự do - Hạnh phúc</t>
  </si>
  <si>
    <t xml:space="preserve">Thành phần có chứa: Đệm bis‑tris, pH 7.0; 4‑aminoantipyrine: 0.98 mmol/L ascorbate oxidase (AOD, Acremonium spec.),  peroxidase (tái tổ hợp từ Basidiomycetes) ≥ 166.7 μkat/L; BSA: 4.0 g/L; chất bảo quản. Đệm MOPS, pH 7.0; EMSE, cholesterol esterase (chủng Pseudomonas) cholesterol oxidase (tái tổ hợp từ E. coli), peroxidase (tái tổ hợp từ Basidiomycetes): ≥ 333.3 μkat/L;
BSA: 4.0 g/L; chất tẩy; chất bảo quản. 
</t>
  </si>
  <si>
    <t>Thành phần có chứa: Đệm bis‑tris, pH 7.0; 4‑aminoantipyrine; ascorbate oxidase (AOD, Acremonium spec.), peroxidase (tái tổ hợp từ Basidiomycetes); BSA: 4.0 g/L; chất bảo quản. Đệm MOPS, pH 7.0; EMSE, cholesterol esterase (chủng Pseudomonas) ≥ 33.3 μkat/L, cholesterol oxidase (tái tổ hợp từ E. coli) ≥ 31.7 μkat/L,peroxidase (tái tổ hợp từ Basidiomycetes) BSA: 4.0 g/L; chất tẩy; chất bảo quản. Khoảng đo: 0.10-14.2 mmol/L</t>
  </si>
  <si>
    <t>Thành phần phản ứng trong chất đông khô:
 Huyết thanh người với phụ gia hóa học và nguyên liệu có nguồn gốc sinh học như đã chỉ định.
 Nguồn gốc các chất sinh học thêm vào: Chất phân tích
ALT (GPT): người, tái tổ hợp
AST (GOT): người, tái tổ hợp
Aldolase: cơ thỏ
Alkaline phosphatase: nhau thai người (tái tổ hợp)
Amylase, toàn phần: nước bọt người / tụy heo
Amylase, tụy: tụy heo
Creatine kinase: CK-MM người / CK-MB người (tái tổ hợp)
CK-MB: CK-MB người (tái tổ hợp)
γ-GT: người, tái tổ hợp
GLDH: vi khuẩn, tái tổ hợp
LDH: tim heo
Lipase: tụy người (tái tổ hợp)
Acid phosphatase: tuyến tiền liệt người / khoai tây
ASLO: cừu
CRP: người
Transferrin: người
Ferritin: người 
 Thành phần không phản ứng trong chất đông khô:
 Chất ổn định.</t>
  </si>
  <si>
    <t xml:space="preserve">Thành phần có chứa: Đệm phosphate:, pH 7.8; TOOS, fatty alcohol polyglycol ether: 4.8 %; ascorbate oxidase (EC 1.10.3.3; bí dài) ≥ 83.5 µkat/L, chất ổn định; chất bảo quản
Đệm phosphate: pH 7.8; kali hexacyanoferrate (II): 0.3mmol/L, 4‑aminophenazone, uricase (EC 1.7.3.3; Arthrobacter protophormiae) ≥ 83.4 µkat/L, peroxidase (POD) (EC 1.11.1.7; củ cải) ≥ 50 µkat/L chất ổn định; chất bảo quản. </t>
  </si>
  <si>
    <t>NaCl 9 %. Đệm TRIS, pH 8.6; 2-oxoglutarate: 73 mmol/L;NADH; ADP; urease (đậu): ≥ 300 μkat/L; GLDH (gan bò): ≥ 80 μkat/L; chất bảo quản;chất ổn định không phản ứng.</t>
  </si>
  <si>
    <t>Thành phần có chứa: Đệm phosphate, pH 7.8; TOOS; fatty alcohol polyglycol ether: 4.8 %; ascorbate oxidase,(EC 1.10.3.3; bí dài) ≥ 83.5 µkat/L; chất ổn định; chấtbảo quản
Đệm phosphate, pH 7.8; kali hexacyanoferrate (II):0.3 mmol/L; 4‑aminophenazone ≥ 3 mmol/L; uricase,(EC 1.7.3.3; Arthrobacter protophormiae) ≥ 83.4 µkat/L; peroxidase (POD) (EC 1.11.1.7; củ cải) ≥ 50 µkat/L; chất ổn định; chất bảo quản</t>
  </si>
  <si>
    <t>Chất đệm ỐNG, pH 6.8; Mg2+,  natri cholate, 4‑aminoantipyrine,phenol, ete polyglycol rượu béo: 3%;cholesterol esterase (loài Pseudomonas) ≥ 25 µkat/L, cholesterol oxidase (E. coli) ≥ 7.5 µkat/L; peroxidase (củ cải) ≥ 12.5 µkat/L, chất ổn định; chất bảo quản.</t>
  </si>
  <si>
    <t>Thành phần: Đệm PIPES, pH 6.8; Mg2+; natri cholate; ATP; 4‑aminophenazone; 4‑chlorophenol; lipoprotein lipase (chủng Pseudomonas): ≥ 83 µkat/L; glycerol kinase (Bacillus stearothermophilus): ≥ 3 µkat/L; glycerol phosphate oxidase (E. coli): ≥ 41 µkat/L; peroxidase (củ cải): ≥ 1.6 µkat/L; chất bảo quản, chất ổn định</t>
  </si>
  <si>
    <t>Thành phần: Đệm TAPSO, pH 7.77; polyanion;
EMSE; ascorbate oxidase (dưa chuột): ≥ 50 μkat/L; peroxidase (củ cải): ≥ 166.7 μkat/L; chất tẩy; BSA: 2.0 g/L; chất bảo quản. Đệm Bis-Tris, pH 6.70; cholesterol esterase (vi sinh): ≥ 7.5 μkat/L; cholesterol oxidase (E. coli tái tổ hợp): ≥ 7.17 μkat/L; cholesterol oxidase (vi sinh): ≥ 76.7 μkat/L; peroxidase (củ cải): ≥ 333 μkat/L; 4‑amino‑antipyrine: 1.48 mmol/L; BSA: 3.0 g/L; chất tẩy; chất bảo quản.</t>
  </si>
  <si>
    <t xml:space="preserve"> Ortho- Phthalaldehyde 0,55% ( w/w ), pH=7-9. Hiệu quả sau thời gian ngâm tối thiếu 5 phút. 
Hiệu quả vi sinh ( Phase 2, step 2 )
Vi khuẩn : EN 14561
Nấm, mốc : EN 14562
Mycobacterium ( Trực khuẩn lao ) : EN 14563
Tặng kèm test thử</t>
  </si>
  <si>
    <t>Dùng để  phát hiện kháng nguyên virus Dengue NS1 và phân biệt kháng thể IgG và IgM kháng virus Dengue trong huyết thanh, huyết tương hay máu toán phần người. 
-Test Dengue NS1 Ag có Độ nhạy ≥ 92,4% ; Độ đặc hiệu ≥ 98,4%.
-Test Dengue IgG/IgM có độ nhạy ≥ 94,2% và độ đặc hiệu ≥ 96,4%. 
Không có phản ứng chéo với các bệnh do muỗi hoặc các bệnh qua trung gian Flavivirus khác như sốt rét, sốt vàng, viêm não nhật bản.</t>
  </si>
  <si>
    <t>Thành phần bao gồm: Gelatin peptone, Magnesium Chloride, Casein hydrolysate, Potassium Sulphate, Magnesium chloride, Agar; pH: 7.1 ± 0.2 tại 25° C.Bảo quản : 10-30° C.</t>
  </si>
  <si>
    <t>Dung dịch rửa giải số 1 là các dung dịch axit hữu cơ, mỗi loại chứa ≤0,05 % Natri azide như là chất bảo quản</t>
  </si>
  <si>
    <t>Dung dịch rửa giải số 2 là các dung dịch axit hữu cơ, mỗi loại chứa ≤0,05 % Natri azide như là chất bảo quản</t>
  </si>
  <si>
    <t>Dung dịch rửa giải số 3 là các dung dịch axit hữu cơ, mỗi loại chứa ≤0,05 % Natri azide như là chất bảo quản</t>
  </si>
  <si>
    <t>Thành phần: 
Didecyldimethyl ammonium chloride: ≥  6.5%
Chlorhexidine digluconate:  ≥ 0.074 %
Chất hoạt động bề mặt.</t>
  </si>
  <si>
    <t>Thành phần: &lt; 5% chất điện hoạt anion và lưỡng tính cùng enzyme, chất bảo quản (3-Iodo-2-propinyl butylcarbamate, 1,2-Benzisothiazol-3 (2H)-one); PH ≥ 9,5; độ nhớt ≤ 1.0g/cm3.</t>
  </si>
  <si>
    <t>Tiêu chuẩn tinh khiết phân tích
Tỷ trọng (d 20ºC/4ºC) :  ≥1,0245
Chỉ số khúc xạ (n20/D) :  ≥1,515. Độ nhớt ( 20ºC):  ≥100 mPa*S</t>
  </si>
  <si>
    <t>Tiêu chuẩn tinh khiết phân tích ≥ 98%</t>
  </si>
  <si>
    <r>
      <t>Thành phần: chứa phosphatides đậu nành tinh khiết. 1.0 x 10</t>
    </r>
    <r>
      <rPr>
        <vertAlign val="superscript"/>
        <sz val="11"/>
        <color theme="1"/>
        <rFont val="Times New Roman"/>
        <family val="1"/>
      </rPr>
      <t>-4</t>
    </r>
    <r>
      <rPr>
        <sz val="11"/>
        <color theme="1"/>
        <rFont val="Times New Roman"/>
        <family val="1"/>
      </rPr>
      <t xml:space="preserve"> M acid ellagic và dung môi, chất ổn định và chất bảo quản. </t>
    </r>
  </si>
  <si>
    <r>
      <t>Thành phần: 
2.84 x 10</t>
    </r>
    <r>
      <rPr>
        <vertAlign val="superscript"/>
        <sz val="11"/>
        <color theme="1"/>
        <rFont val="Times New Roman"/>
        <family val="1"/>
      </rPr>
      <t>-2</t>
    </r>
    <r>
      <rPr>
        <sz val="11"/>
        <color theme="1"/>
        <rFont val="Times New Roman"/>
        <family val="1"/>
      </rPr>
      <t xml:space="preserve"> M sodium barbital in 1.25 x 10</t>
    </r>
    <r>
      <rPr>
        <vertAlign val="superscript"/>
        <sz val="11"/>
        <color theme="1"/>
        <rFont val="Times New Roman"/>
        <family val="1"/>
      </rPr>
      <t>-1</t>
    </r>
    <r>
      <rPr>
        <sz val="11"/>
        <color theme="1"/>
        <rFont val="Times New Roman"/>
        <family val="1"/>
      </rPr>
      <t xml:space="preserve"> M sodium chloride; pH 7.35 ± 0.1</t>
    </r>
  </si>
  <si>
    <t>Đệm phosphate 300 mmol/L; tripropylamine 180 mmol/L; chất tẩy
≤ 0.1 %; pH 6.8 (cho máy công suất lớn)</t>
  </si>
  <si>
    <t>Đệm phosphate 300 mmol/L; tripropylamine 180 mmol/L; chất tẩy ≤ 0.1 %; chất bảo quản; pH 6.8 (cho máy công suất nhỏ)</t>
  </si>
  <si>
    <t>Vancomycin liên hợp; đệm PIPES, pH 7.2; chất bảo quản; chất ổn định 
Kháng thể kháng vancomycin (đơn dòng từ chuột); vi hạt latex; đệm MOPS, pH 7.2; chất ổn định</t>
  </si>
  <si>
    <t>Thành phần có: Huyết thanh người với phụ gia hóa học (thuốc điều trị). Chất bảo quản và chất ổn định.</t>
  </si>
  <si>
    <t>Thành phần có:
 Huyết thanh người với thuốc điều trị được thêm vào
 Chất bảo quản và chất ổn định.</t>
  </si>
  <si>
    <t>- Khoanh giấy được tẩm Amikacin có nồng độ 30µg, đường kính 6mm</t>
  </si>
  <si>
    <t xml:space="preserve">- Khoanh giấy được tẩm Cefoxitin có nồng độ 30µg, đường kính 6mm </t>
  </si>
  <si>
    <t>- Khoanh giấy được tẩm Ceftriaxone 30µg,  đường kính 6mm</t>
  </si>
  <si>
    <t>- Khoanh giấy được tẩm Cefuroxime 30µg, đường kính 6mm</t>
  </si>
  <si>
    <t>- Khoanh giấy được tẩm Chloramphenicol 30µg, đường kính 6mm</t>
  </si>
  <si>
    <t>- Khoanh giấy được tẩm Ciprofloxacin 5µg,  đường kính 6mm</t>
  </si>
  <si>
    <t>- Khoanh giấy được tẩm Gentamicin 10µg, đường kính 6mm</t>
  </si>
  <si>
    <t>- Khoanh giấy được tẩm Imipenem 10µg,  đường kính 6mm</t>
  </si>
  <si>
    <t>- Khoanh giấy được tẩm Doxycycline 30µg, đường kính 6mm</t>
  </si>
  <si>
    <t>- Khoanh giấy được tẩm Ertapenem 10µg,  đường kính 6mm</t>
  </si>
  <si>
    <t>- Khoanh giấy được tẩm Levofloxacin 5µg, đường kính 6mm</t>
  </si>
  <si>
    <t>- Khoanh giấy được tẩm Minocycline 30µg,  đường kính 6mm</t>
  </si>
  <si>
    <t>- Khoanh giấy được tẩm Piperacillin/tazobactam 110µg, đường kính 6mm</t>
  </si>
  <si>
    <t>Thanh nhựa mỏng chứa kháng sinh Vancomycin nồng độ 0,016-256 µg/ml</t>
  </si>
  <si>
    <t>Thành phần có chứa:Vi hạt phủ Streptavidin 0.72 mg/mL, kháng thể đơn dòng kháng PCT đánh dấu biotin (chuột) 2.0 µg/mL; đệm phosphate, pH 7.5,kháng thể đơn dòng kháng PCT (chuột) đánh dấu phức hợp ruthenium 5.6 µg/mL; đệm phosphate, pH 7.5, chất bảo quản.
Mẫu chuẩn và dung dịch kiểm tra chất lượng đều chứa PCT (tái tổ hợp) trong huyết thanh người ; chất bảo quản.</t>
  </si>
  <si>
    <t>Thành phần có chứa:
▪ Dung dịch kiểm tra chất lượng 2 mức, mẫu chứng huyết thanh (người).</t>
  </si>
  <si>
    <t>- Kháng thể đơn dòng Anti A (dòng 11H5)
- Bảo quản 2 - 8 độ C; không để đông lạnh.</t>
  </si>
  <si>
    <t>- Gel card 6 giếng gồm: Từ cột 1 - 3: Anti A (dòng 11H5) – Anti B (dòng 6F9) – Anti  D (IgM) (VI-) (dòng P3x61+ TH-28) dùng để định nhóm máu xuôi (phương pháp huyết thanh mẫu); Từ cột 4 - 6: chứa gel trung tính, cột 4 (Ctrl) để làm chứng âm, cột 5 (A1) và cột 6 (B) để định nhóm máu ngược (phương pháp hồng cầu mẫu)
- Bảo quản  4 - 25 độ C; không để đông lạnh.</t>
  </si>
  <si>
    <t>- Thành phần: Enzymes (protease) và &lt;5% chất hoạt động bề mặt không ion và anion
PH dung dịch : 10.4-10.8 ( 2-10ml/l, dựa vào nước khử ion, 20ºC
Độ nhớt: &lt;10 mPa s ( dung dịch đặc, 20ºC )</t>
  </si>
  <si>
    <t>Cóng phản ứng dùng để chứa mẫu và hóa chất cho dòng máy phân tích đông máu tự động</t>
  </si>
  <si>
    <t>Thẻ kháng sinh đồ trực khuẩn đường ruột</t>
  </si>
  <si>
    <t>Thẻ kháng sinh đồ không phải trực khuẩn đường ruột</t>
  </si>
  <si>
    <t>Thẻ làm kháng sinh đồ Gram âm (trực khuẩn đường ruột) chứa các kháng sinh chọn lọc ở các nồng độ khác nhau, được sấy khô với môi trường nuôi cấy vi sinh</t>
  </si>
  <si>
    <t>Thẻ làm kháng sinh đồ Gram âm (không phải trực khuẩn đường ruột) chứa các kháng sinh chọn lọc ở các nồng độ khác nhau, được sấy khô với môi trường nuôi cấy vi sinh</t>
  </si>
  <si>
    <r>
      <t xml:space="preserve">Hóa chất keo tụ, chất trợ lắng trong xử lý nước thải. Thành phần chứa hàm lượng nhôm </t>
    </r>
    <r>
      <rPr>
        <sz val="11"/>
        <color theme="1"/>
        <rFont val="Calibri"/>
        <family val="2"/>
      </rPr>
      <t>≥ 28%; hoạt động tốt trong khoảng pH từ 6.5 - 8.5, không gây hại đến môi trường.</t>
    </r>
  </si>
  <si>
    <t>Thành phần có chứa: HEPES; natri chloride; calcium chloride: ; magnesium chloride: 12.6 mmol/L;α-glucosidase (vi khuẩn): ≥ 66.8 µkat/L; pH 7.0 (37 °C); chấtbảo quản; chất ổn định HEPES: 52.4 mmol/L; ethylidene‑G7‑PNP: 22 mmol/L; pH 7.0 (37 °C); chất bảo quản; chất ổn định.</t>
  </si>
  <si>
    <t>Thành phần có chứa: CAPSO:a 557 mmol/L; NM‑BAPTA: 2 mmol/L; pH 10.0; chất hoạt động bề mặt không phản ứng; chất bảo quản EDTA: 7.5 mmol/L; pH 7.3; chất hoạt động bề mặt không phản ứng, chất bảo quản</t>
  </si>
  <si>
    <t>Thành phần có: Đệm TRIS/6‑aminocaproic acid: 500 mmol/L, pH 11.25;
EGTA: 129 µmol/L; chất bảo quản
 Xanh xylidyl: 0.28 mmol/L; chất tẩy; chất bảo quản</t>
  </si>
  <si>
    <t>Thành phần có chứa:Đệm Imidazole, pH 6.5, EDTA, Mg2+, ADP, AMP, diadenosine pentaphosphate,NADP (nấm men), N‑acetylcysteine,  HK (nấm men), G6P‑DH (E. coli) chất bảo quản; chất ổn định; chất phụ gia.
 Đệm CAPSO*, pH 8.8 (37 °C); glucose; EDTA, creatine phosphate; 4 kháng thể đơn dòng kháng CK‑M (chuột), khả năng ức chế: &gt; 99.6 % tối đa đến 66.8 µkat/L (4000 U/L); (37 °C) tiểu đơn vị CK‑M; chất bảo quản; chất ổn định; chất phụ gia.</t>
  </si>
  <si>
    <t>Thành phần: Dung dịch natri hydroxide: 3 mol/L với dung dịch natri hypochlorite &lt; 2 % Cl hoạt tính. Phụ gia.</t>
  </si>
  <si>
    <r>
      <t xml:space="preserve">Hạt nhựa trao đổi ion làm sạch nước thải, màu trắng, không mùi, hút ẩm mạnh. Hàm lượng ion </t>
    </r>
    <r>
      <rPr>
        <sz val="11"/>
        <color theme="1"/>
        <rFont val="Calibri"/>
        <family val="2"/>
      </rPr>
      <t>≥</t>
    </r>
    <r>
      <rPr>
        <sz val="11"/>
        <color theme="1"/>
        <rFont val="Times New Roman"/>
        <family val="1"/>
      </rPr>
      <t xml:space="preserve"> 20%; trọng lượng phân tử </t>
    </r>
    <r>
      <rPr>
        <sz val="11"/>
        <color theme="1"/>
        <rFont val="Calibri"/>
        <family val="2"/>
      </rPr>
      <t>≥</t>
    </r>
    <r>
      <rPr>
        <sz val="11"/>
        <color theme="1"/>
        <rFont val="Times New Roman"/>
        <family val="1"/>
      </rPr>
      <t xml:space="preserve"> 8 triệu; tỷ trọng ≥ 0.63g/cm3; độ pH </t>
    </r>
    <r>
      <rPr>
        <sz val="11"/>
        <color theme="1"/>
        <rFont val="Calibri"/>
        <family val="2"/>
      </rPr>
      <t>≥</t>
    </r>
    <r>
      <rPr>
        <sz val="11"/>
        <color theme="1"/>
        <rFont val="Times New Roman"/>
        <family val="1"/>
      </rPr>
      <t xml:space="preserve"> 3; chất không tan trong nước </t>
    </r>
    <r>
      <rPr>
        <sz val="11"/>
        <color theme="1"/>
        <rFont val="Calibri"/>
        <family val="2"/>
      </rPr>
      <t>≤</t>
    </r>
    <r>
      <rPr>
        <sz val="11"/>
        <color theme="1"/>
        <rFont val="Times New Roman"/>
        <family val="1"/>
      </rPr>
      <t xml:space="preserve"> 0.1%.</t>
    </r>
  </si>
  <si>
    <t>Kg</t>
  </si>
  <si>
    <t>- Khoanh giấy được tẩm Tobramycin 10µg, đường kính 6mm</t>
  </si>
  <si>
    <t>- Khoanh giấy được tẩm Trimethoprim /Sulfamethoxazole 1:19 có nồng độ 25 µg,đường kính 6mm</t>
  </si>
  <si>
    <t>Thành phần có chứa: Đệm Imidazole, pH 6.5 (37 °C); EDTA, Mg2+,ADP,AMP,diadenosine pentaphosphate,  NADP+ (nấm men), N‑acetylcysteine, HK (nấm men): ≥ 36.7 µkat/L; G6PDH (E. coli): ≥ 23.4 µkat/L; chất bảo quản; chất ổn định; chất phụ gia. Đệm CAPSO*, pH 8.8 (37 °C); glucose, EDTA,creatine phosphate, chất bảo quản; chất ổn định.</t>
  </si>
  <si>
    <t>- Là hỗn hợp của kháng thể đơn dòng lớp IgM (dòng P3 x 61) và lớp IgG (dòng MCAD6)
- Hiệu giá ≥ 1:256
- Độ đặc hiệu: 100%
- Bảo quản 2 - 8 độ C; không để đông lạnh
- Hạn sử dụng: ≥ 24 tháng</t>
  </si>
  <si>
    <t>Tổng cộng: 392 mặt hàng</t>
  </si>
  <si>
    <t>PHỤ LỤC 1</t>
  </si>
  <si>
    <t>DANH MỤC HÓA CHẤT</t>
  </si>
  <si>
    <t>- Khoanh giấy được tẩm Novobiocin 5µg, đường kính 6mm</t>
  </si>
  <si>
    <t>- Khoanh giấy được tẩm Linezolid 30µg, đường kính 6mm</t>
  </si>
  <si>
    <t>- Khoanh giấy được tẩm Amoxicillin 20µg/Clavulanic Acid 10µg, đường kính 6mm</t>
  </si>
  <si>
    <t>(Kèm theo Thư mời chào giá số 1619/TM-BVT ngày  09 /05 /2023 của Bệnh viện Tim Hà Nội)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</si>
</sst>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_);_(* \(#.##0\);_(* &quot;-&quot;_);_(@_)"/>
    <numFmt numFmtId="166" formatCode="#,##0.00;[Red]#,##0.00"/>
    <numFmt numFmtId="167" formatCode="_-* #,##0\ _€_-;\-* #,##0\ _€_-;_-* &quot;-&quot;??\ _€_-;_-@_-"/>
    <numFmt numFmtId="168" formatCode="0.000"/>
  </numFmts>
  <fonts count="25"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sz val="12"/>
      <name val="Times New Roman"/>
      <family val="1"/>
    </font>
    <font>
      <sz val="13"/>
      <name val="Times New Roman"/>
      <family val="1"/>
    </font>
    <font>
      <sz val="10"/>
      <name val="Arial"/>
      <family val="2"/>
    </font>
    <font>
      <sz val="11"/>
      <color theme="1"/>
      <name val="Calibri"/>
      <family val="2"/>
      <scheme val="minor"/>
    </font>
    <font>
      <sz val="11"/>
      <name val="Times New Roman"/>
      <family val="1"/>
    </font>
    <font>
      <sz val="13"/>
      <color theme="1"/>
      <name val="Times New Roman"/>
      <family val="2"/>
    </font>
    <font>
      <sz val="11"/>
      <color indexed="8"/>
      <name val="Calibri"/>
      <family val="2"/>
    </font>
    <font>
      <sz val="12"/>
      <color theme="1"/>
      <name val="Times New Roman"/>
      <family val="1"/>
    </font>
    <font>
      <sz val="11"/>
      <color theme="1"/>
      <name val="Times New Roman"/>
      <family val="1"/>
    </font>
    <font>
      <sz val="11"/>
      <color rgb="FFFF0000"/>
      <name val="Times New Roman"/>
      <family val="1"/>
    </font>
    <font>
      <sz val="10"/>
      <name val="Arial"/>
      <family val="2"/>
      <charset val="163"/>
    </font>
    <font>
      <sz val="11"/>
      <color theme="1"/>
      <name val="Calibri"/>
      <family val="2"/>
      <charset val="163"/>
      <scheme val="minor"/>
    </font>
    <font>
      <b/>
      <sz val="11"/>
      <name val="Times New Roman"/>
      <family val="1"/>
    </font>
    <font>
      <i/>
      <sz val="11"/>
      <name val="Times New Roman"/>
      <family val="1"/>
    </font>
    <font>
      <b/>
      <sz val="11"/>
      <color theme="1"/>
      <name val="Times New Roman"/>
      <family val="1"/>
    </font>
    <font>
      <vertAlign val="superscript"/>
      <sz val="11"/>
      <color theme="1"/>
      <name val="Times New Roman"/>
      <family val="1"/>
    </font>
    <font>
      <sz val="11"/>
      <color theme="1"/>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43" fontId="7" fillId="0" borderId="0" applyFont="0" applyFill="0" applyBorder="0" applyAlignment="0" applyProtection="0"/>
    <xf numFmtId="0" fontId="10" fillId="0" borderId="0"/>
    <xf numFmtId="0" fontId="13" fillId="0" borderId="0"/>
    <xf numFmtId="0" fontId="11" fillId="0" borderId="0">
      <alignment vertical="center"/>
    </xf>
    <xf numFmtId="0" fontId="11" fillId="0" borderId="0"/>
    <xf numFmtId="0" fontId="14" fillId="0" borderId="0" applyNumberFormat="0" applyFill="0" applyBorder="0" applyProtection="0"/>
    <xf numFmtId="0" fontId="10" fillId="0" borderId="0"/>
    <xf numFmtId="0" fontId="10" fillId="0" borderId="0"/>
    <xf numFmtId="0" fontId="10" fillId="0" borderId="0"/>
    <xf numFmtId="0" fontId="14" fillId="0" borderId="0" applyNumberFormat="0" applyFill="0" applyBorder="0" applyProtection="0"/>
    <xf numFmtId="165"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0" fontId="18" fillId="0" borderId="0"/>
    <xf numFmtId="0" fontId="11" fillId="0" borderId="0"/>
    <xf numFmtId="0" fontId="19" fillId="0" borderId="0"/>
    <xf numFmtId="0" fontId="10" fillId="0" borderId="0"/>
    <xf numFmtId="43" fontId="11" fillId="0" borderId="0" applyFont="0" applyFill="0" applyBorder="0" applyAlignment="0" applyProtection="0"/>
    <xf numFmtId="0" fontId="8" fillId="0" borderId="0"/>
    <xf numFmtId="43" fontId="11" fillId="0" borderId="0" applyFont="0" applyFill="0" applyBorder="0" applyAlignment="0" applyProtection="0"/>
    <xf numFmtId="0" fontId="10" fillId="0" borderId="0"/>
    <xf numFmtId="43" fontId="11" fillId="0" borderId="0" applyFont="0" applyFill="0" applyBorder="0" applyAlignment="0" applyProtection="0"/>
    <xf numFmtId="0" fontId="9" fillId="0" borderId="0"/>
    <xf numFmtId="0" fontId="6" fillId="0" borderId="0">
      <alignment vertical="center"/>
    </xf>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98">
    <xf numFmtId="0" fontId="0" fillId="0" borderId="0" xfId="0"/>
    <xf numFmtId="0" fontId="12" fillId="0" borderId="0" xfId="0" applyFont="1" applyFill="1" applyAlignment="1">
      <alignment vertical="center"/>
    </xf>
    <xf numFmtId="0" fontId="12"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left" vertical="center" wrapText="1"/>
    </xf>
    <xf numFmtId="0" fontId="16" fillId="2" borderId="1" xfId="0" applyFont="1" applyFill="1" applyBorder="1" applyAlignment="1">
      <alignment horizontal="center"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164" fontId="16" fillId="2" borderId="1" xfId="0" applyNumberFormat="1" applyFont="1" applyFill="1" applyBorder="1" applyAlignment="1">
      <alignment horizontal="center" vertical="center"/>
    </xf>
    <xf numFmtId="0" fontId="16" fillId="0" borderId="1" xfId="0" quotePrefix="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16" fillId="0" borderId="1" xfId="0" applyFont="1" applyFill="1" applyBorder="1" applyAlignment="1">
      <alignment horizontal="center" vertical="center"/>
    </xf>
    <xf numFmtId="0" fontId="12" fillId="2" borderId="1" xfId="0" applyFont="1" applyFill="1" applyBorder="1" applyAlignment="1">
      <alignment vertical="center" wrapText="1"/>
    </xf>
    <xf numFmtId="0" fontId="16" fillId="0" borderId="0" xfId="0" applyFont="1" applyFill="1" applyAlignment="1">
      <alignment vertical="center"/>
    </xf>
    <xf numFmtId="49" fontId="16" fillId="2" borderId="1" xfId="21" quotePrefix="1"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0" xfId="0" applyFont="1" applyFill="1" applyAlignment="1">
      <alignment vertical="center"/>
    </xf>
    <xf numFmtId="164" fontId="12" fillId="2" borderId="1" xfId="29" applyNumberFormat="1" applyFont="1" applyFill="1" applyBorder="1" applyAlignment="1">
      <alignment horizontal="center" vertical="center"/>
    </xf>
    <xf numFmtId="0" fontId="20" fillId="2" borderId="1" xfId="0" applyFont="1" applyFill="1" applyBorder="1" applyAlignment="1">
      <alignment vertical="center" wrapText="1"/>
    </xf>
    <xf numFmtId="0" fontId="12" fillId="0" borderId="0" xfId="0" applyFont="1" applyFill="1" applyAlignment="1">
      <alignment horizontal="center" vertical="center"/>
    </xf>
    <xf numFmtId="0" fontId="20" fillId="0" borderId="0" xfId="0" applyFont="1" applyFill="1" applyAlignment="1">
      <alignment vertical="center"/>
    </xf>
    <xf numFmtId="0" fontId="12" fillId="2" borderId="0" xfId="0" applyFont="1" applyFill="1" applyAlignment="1">
      <alignment vertical="center" wrapText="1"/>
    </xf>
    <xf numFmtId="0" fontId="17" fillId="0" borderId="0" xfId="0" applyFont="1" applyFill="1" applyAlignment="1">
      <alignment vertical="center"/>
    </xf>
    <xf numFmtId="0" fontId="16"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2" fillId="0" borderId="1" xfId="8"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4" fontId="12" fillId="0" borderId="1" xfId="29"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quotePrefix="1" applyFont="1" applyFill="1" applyBorder="1" applyAlignment="1">
      <alignment vertical="center" wrapText="1"/>
    </xf>
    <xf numFmtId="0" fontId="16" fillId="0" borderId="1" xfId="0" quotePrefix="1" applyFont="1" applyBorder="1" applyAlignment="1">
      <alignment horizontal="left" vertical="center" wrapText="1"/>
    </xf>
    <xf numFmtId="164" fontId="12" fillId="0" borderId="0" xfId="1" applyNumberFormat="1" applyFont="1" applyFill="1" applyAlignment="1">
      <alignment vertical="center"/>
    </xf>
    <xf numFmtId="164" fontId="12" fillId="2" borderId="0" xfId="1" applyNumberFormat="1" applyFont="1" applyFill="1" applyAlignment="1">
      <alignment vertical="center"/>
    </xf>
    <xf numFmtId="49" fontId="16" fillId="0" borderId="1" xfId="0" applyNumberFormat="1" applyFont="1" applyFill="1" applyBorder="1" applyAlignment="1">
      <alignment horizontal="left" vertical="center" wrapText="1"/>
    </xf>
    <xf numFmtId="49" fontId="16" fillId="0" borderId="1" xfId="21" quotePrefix="1" applyNumberFormat="1" applyFont="1" applyFill="1" applyBorder="1" applyAlignment="1">
      <alignment horizontal="left" vertical="center" wrapText="1"/>
    </xf>
    <xf numFmtId="0" fontId="16" fillId="2" borderId="1" xfId="34" applyFont="1" applyFill="1" applyBorder="1" applyAlignment="1">
      <alignment horizontal="center" vertical="center"/>
    </xf>
    <xf numFmtId="0" fontId="16" fillId="2" borderId="1" xfId="0" quotePrefix="1" applyFont="1" applyFill="1" applyBorder="1" applyAlignment="1">
      <alignment horizontal="left" vertical="center" wrapText="1"/>
    </xf>
    <xf numFmtId="166" fontId="16" fillId="2" borderId="1" xfId="0" quotePrefix="1"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164" fontId="17" fillId="0" borderId="0" xfId="1" applyNumberFormat="1" applyFont="1" applyFill="1" applyAlignment="1">
      <alignment vertical="center"/>
    </xf>
    <xf numFmtId="164" fontId="16" fillId="0" borderId="0" xfId="1" applyNumberFormat="1" applyFont="1" applyFill="1" applyAlignment="1">
      <alignment vertic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20" fillId="0" borderId="0" xfId="0" applyFont="1" applyFill="1" applyAlignment="1">
      <alignment horizontal="center" vertical="center"/>
    </xf>
    <xf numFmtId="0" fontId="16" fillId="2" borderId="1" xfId="0" applyFont="1" applyFill="1" applyBorder="1" applyAlignment="1">
      <alignment horizontal="right" vertical="center"/>
    </xf>
    <xf numFmtId="164" fontId="16" fillId="2" borderId="1" xfId="21" applyNumberFormat="1" applyFont="1" applyFill="1" applyBorder="1" applyAlignment="1">
      <alignment horizontal="right" vertical="center" wrapText="1"/>
    </xf>
    <xf numFmtId="164" fontId="16" fillId="2" borderId="1" xfId="21" applyNumberFormat="1" applyFont="1" applyFill="1" applyBorder="1" applyAlignment="1">
      <alignment horizontal="right" vertical="center"/>
    </xf>
    <xf numFmtId="164" fontId="16" fillId="2" borderId="1" xfId="29" applyNumberFormat="1" applyFont="1" applyFill="1" applyBorder="1" applyAlignment="1">
      <alignment horizontal="right" vertical="center"/>
    </xf>
    <xf numFmtId="164" fontId="12" fillId="2" borderId="0" xfId="1" applyNumberFormat="1" applyFont="1" applyFill="1" applyAlignment="1">
      <alignment vertical="center" wrapText="1"/>
    </xf>
    <xf numFmtId="0" fontId="16" fillId="2" borderId="1" xfId="46" quotePrefix="1" applyFont="1" applyFill="1" applyBorder="1" applyAlignment="1">
      <alignment horizontal="left" vertical="center" wrapText="1"/>
    </xf>
    <xf numFmtId="0" fontId="12" fillId="2" borderId="1" xfId="42" applyFont="1" applyFill="1" applyBorder="1" applyAlignment="1">
      <alignment horizontal="left" vertical="center" wrapText="1"/>
    </xf>
    <xf numFmtId="0" fontId="20" fillId="2" borderId="2" xfId="0" applyFont="1" applyFill="1" applyBorder="1" applyAlignment="1">
      <alignment horizontal="center" vertical="center" wrapText="1"/>
    </xf>
    <xf numFmtId="0" fontId="20" fillId="2" borderId="2" xfId="2" applyFont="1" applyFill="1" applyBorder="1" applyAlignment="1">
      <alignment horizontal="center" vertical="center" wrapText="1"/>
    </xf>
    <xf numFmtId="49" fontId="12" fillId="2" borderId="1" xfId="0" applyNumberFormat="1" applyFont="1" applyFill="1" applyBorder="1" applyAlignment="1">
      <alignment vertical="center" wrapText="1"/>
    </xf>
    <xf numFmtId="0" fontId="12" fillId="2" borderId="1" xfId="21" quotePrefix="1" applyNumberFormat="1" applyFont="1" applyFill="1" applyBorder="1" applyAlignment="1">
      <alignment vertical="center" wrapText="1"/>
    </xf>
    <xf numFmtId="164" fontId="12" fillId="2" borderId="1" xfId="21" applyNumberFormat="1" applyFont="1" applyFill="1" applyBorder="1" applyAlignment="1">
      <alignment vertical="center" wrapText="1"/>
    </xf>
    <xf numFmtId="167" fontId="12" fillId="2" borderId="1" xfId="29" applyNumberFormat="1" applyFont="1" applyFill="1" applyBorder="1" applyAlignment="1">
      <alignment vertical="center" wrapText="1"/>
    </xf>
    <xf numFmtId="0" fontId="12" fillId="2" borderId="1" xfId="8" applyFont="1" applyFill="1" applyBorder="1" applyAlignment="1">
      <alignment vertical="center" wrapText="1"/>
    </xf>
    <xf numFmtId="168" fontId="12" fillId="2" borderId="1" xfId="0" applyNumberFormat="1" applyFont="1" applyFill="1" applyBorder="1" applyAlignment="1">
      <alignment vertical="center" wrapText="1"/>
    </xf>
    <xf numFmtId="166" fontId="12" fillId="2" borderId="1" xfId="0" quotePrefix="1" applyNumberFormat="1" applyFont="1" applyFill="1" applyBorder="1" applyAlignment="1">
      <alignment vertical="center" wrapText="1"/>
    </xf>
    <xf numFmtId="0" fontId="16" fillId="2" borderId="1" xfId="34" applyFont="1" applyFill="1" applyBorder="1" applyAlignment="1">
      <alignment horizontal="left" vertical="center" wrapText="1"/>
    </xf>
    <xf numFmtId="0" fontId="16" fillId="0" borderId="0" xfId="0" applyFont="1" applyFill="1" applyAlignment="1">
      <alignment horizontal="left" vertical="center"/>
    </xf>
    <xf numFmtId="0" fontId="22" fillId="0" borderId="0" xfId="0" applyFont="1" applyFill="1" applyAlignment="1">
      <alignment horizontal="left" vertical="center"/>
    </xf>
    <xf numFmtId="0" fontId="16" fillId="2" borderId="1" xfId="29" quotePrefix="1"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0" applyNumberFormat="1" applyFont="1" applyBorder="1" applyAlignment="1">
      <alignment horizontal="left" vertical="center" wrapText="1"/>
    </xf>
    <xf numFmtId="0" fontId="16" fillId="0" borderId="1" xfId="0" applyFont="1" applyBorder="1" applyAlignment="1">
      <alignment vertical="center" wrapText="1"/>
    </xf>
    <xf numFmtId="0" fontId="16" fillId="0" borderId="1" xfId="0" quotePrefix="1" applyFont="1" applyBorder="1" applyAlignment="1">
      <alignment vertical="center" wrapText="1"/>
    </xf>
    <xf numFmtId="0" fontId="22" fillId="2" borderId="0" xfId="0" applyFont="1" applyFill="1" applyAlignment="1">
      <alignment horizontal="right" vertical="center"/>
    </xf>
    <xf numFmtId="0" fontId="16" fillId="2" borderId="0" xfId="0" applyFont="1" applyFill="1" applyAlignment="1">
      <alignment horizontal="right" vertical="center" wrapText="1"/>
    </xf>
    <xf numFmtId="164" fontId="22" fillId="2" borderId="2" xfId="21" applyNumberFormat="1" applyFont="1" applyFill="1" applyBorder="1" applyAlignment="1">
      <alignment horizontal="center" vertical="center" wrapText="1"/>
    </xf>
    <xf numFmtId="0" fontId="16" fillId="2" borderId="0" xfId="0" applyFont="1" applyFill="1" applyAlignment="1">
      <alignment horizontal="right" vertical="center"/>
    </xf>
    <xf numFmtId="164" fontId="16" fillId="0" borderId="1" xfId="21" applyNumberFormat="1" applyFont="1" applyFill="1" applyBorder="1" applyAlignment="1">
      <alignment horizontal="right" vertical="center" wrapText="1"/>
    </xf>
    <xf numFmtId="164" fontId="16" fillId="2" borderId="1" xfId="21" quotePrefix="1" applyNumberFormat="1" applyFont="1" applyFill="1" applyBorder="1" applyAlignment="1">
      <alignment horizontal="right" vertical="center" wrapText="1"/>
    </xf>
    <xf numFmtId="0" fontId="16" fillId="2" borderId="1" xfId="8" applyFont="1" applyFill="1" applyBorder="1" applyAlignment="1">
      <alignment horizontal="right" vertical="center"/>
    </xf>
    <xf numFmtId="0" fontId="16" fillId="0" borderId="0" xfId="0" applyFont="1" applyFill="1" applyAlignment="1">
      <alignment horizontal="right" vertical="center"/>
    </xf>
    <xf numFmtId="0" fontId="12" fillId="2" borderId="1" xfId="0" applyFont="1" applyFill="1" applyBorder="1" applyAlignment="1">
      <alignment horizontal="right" vertical="center"/>
    </xf>
    <xf numFmtId="0" fontId="22" fillId="2" borderId="1" xfId="2" applyFont="1" applyFill="1" applyBorder="1" applyAlignment="1">
      <alignment horizontal="center" vertical="center" wrapText="1"/>
    </xf>
    <xf numFmtId="43" fontId="12" fillId="2" borderId="0" xfId="1" applyFont="1" applyFill="1" applyAlignment="1">
      <alignment vertical="center"/>
    </xf>
    <xf numFmtId="43" fontId="16" fillId="0" borderId="0" xfId="1" applyFont="1" applyFill="1" applyAlignment="1">
      <alignment vertical="center"/>
    </xf>
    <xf numFmtId="0" fontId="17" fillId="2" borderId="4" xfId="0" applyFont="1" applyFill="1" applyBorder="1" applyAlignment="1">
      <alignment horizontal="center" vertical="center" wrapText="1"/>
    </xf>
    <xf numFmtId="0" fontId="12" fillId="2" borderId="1" xfId="0" applyFont="1" applyFill="1" applyBorder="1" applyAlignment="1">
      <alignment horizontal="left" vertical="center" wrapText="1"/>
    </xf>
    <xf numFmtId="164" fontId="16" fillId="2" borderId="1" xfId="1" applyNumberFormat="1" applyFont="1" applyFill="1" applyBorder="1" applyAlignment="1">
      <alignment horizontal="right" vertical="center" wrapText="1"/>
    </xf>
    <xf numFmtId="0" fontId="16" fillId="2" borderId="1" xfId="0" applyNumberFormat="1" applyFont="1" applyFill="1" applyBorder="1" applyAlignment="1">
      <alignment vertical="center" wrapText="1"/>
    </xf>
    <xf numFmtId="0" fontId="16" fillId="2" borderId="1" xfId="0" applyFont="1" applyFill="1" applyBorder="1" applyAlignment="1">
      <alignment vertical="center"/>
    </xf>
    <xf numFmtId="0" fontId="12" fillId="0" borderId="1" xfId="0" applyFont="1" applyFill="1" applyBorder="1" applyAlignment="1">
      <alignment vertical="center"/>
    </xf>
    <xf numFmtId="164" fontId="12" fillId="2" borderId="0" xfId="1" applyNumberFormat="1" applyFont="1" applyFill="1" applyBorder="1" applyAlignment="1">
      <alignment horizontal="center" vertical="center" wrapText="1"/>
    </xf>
    <xf numFmtId="164" fontId="12" fillId="2"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0" fontId="12"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2" borderId="1" xfId="0" applyFont="1" applyFill="1" applyBorder="1" applyAlignment="1">
      <alignment horizontal="center" vertical="center" wrapText="1"/>
    </xf>
    <xf numFmtId="0" fontId="21" fillId="0" borderId="3" xfId="0" applyFont="1" applyFill="1" applyBorder="1" applyAlignment="1">
      <alignment horizontal="center" vertical="center"/>
    </xf>
    <xf numFmtId="0" fontId="20" fillId="0" borderId="0" xfId="0" applyFont="1" applyFill="1" applyAlignment="1">
      <alignment horizontal="center" vertical="center"/>
    </xf>
  </cellXfs>
  <cellStyles count="47">
    <cellStyle name="Comma" xfId="1" builtinId="3"/>
    <cellStyle name="Comma [0] 2" xfId="11" xr:uid="{00000000-0005-0000-0000-000001000000}"/>
    <cellStyle name="Comma 11" xfId="13" xr:uid="{00000000-0005-0000-0000-000002000000}"/>
    <cellStyle name="Comma 12" xfId="12" xr:uid="{00000000-0005-0000-0000-000003000000}"/>
    <cellStyle name="Comma 2" xfId="21" xr:uid="{00000000-0005-0000-0000-000004000000}"/>
    <cellStyle name="Comma 2 2" xfId="29" xr:uid="{00000000-0005-0000-0000-000005000000}"/>
    <cellStyle name="Comma 21" xfId="32" xr:uid="{00000000-0005-0000-0000-000006000000}"/>
    <cellStyle name="Comma 3" xfId="14" xr:uid="{00000000-0005-0000-0000-000007000000}"/>
    <cellStyle name="Comma 36 3" xfId="38" xr:uid="{00000000-0005-0000-0000-000008000000}"/>
    <cellStyle name="Comma 37" xfId="23" xr:uid="{00000000-0005-0000-0000-000009000000}"/>
    <cellStyle name="Comma 37 2" xfId="30" xr:uid="{00000000-0005-0000-0000-00000A000000}"/>
    <cellStyle name="Comma 39 2" xfId="43" xr:uid="{00000000-0005-0000-0000-00000B000000}"/>
    <cellStyle name="Comma 4 2" xfId="19" xr:uid="{00000000-0005-0000-0000-00000C000000}"/>
    <cellStyle name="Comma 4 2 2" xfId="28" xr:uid="{00000000-0005-0000-0000-00000D000000}"/>
    <cellStyle name="Comma 43" xfId="44" xr:uid="{00000000-0005-0000-0000-00000E000000}"/>
    <cellStyle name="Comma 47" xfId="45" xr:uid="{00000000-0005-0000-0000-00000F000000}"/>
    <cellStyle name="Comma 48" xfId="41" xr:uid="{00000000-0005-0000-0000-000010000000}"/>
    <cellStyle name="Comma 7" xfId="39" xr:uid="{00000000-0005-0000-0000-000011000000}"/>
    <cellStyle name="Normal" xfId="0" builtinId="0"/>
    <cellStyle name="Normal 11" xfId="4" xr:uid="{00000000-0005-0000-0000-000013000000}"/>
    <cellStyle name="Normal 11 2" xfId="25" xr:uid="{00000000-0005-0000-0000-000014000000}"/>
    <cellStyle name="Normal 12 3" xfId="40" xr:uid="{00000000-0005-0000-0000-000015000000}"/>
    <cellStyle name="Normal 15" xfId="37" xr:uid="{00000000-0005-0000-0000-000016000000}"/>
    <cellStyle name="Normal 16" xfId="5" xr:uid="{00000000-0005-0000-0000-000017000000}"/>
    <cellStyle name="Normal 16 2" xfId="26" xr:uid="{00000000-0005-0000-0000-000018000000}"/>
    <cellStyle name="Normal 17 2" xfId="35" xr:uid="{00000000-0005-0000-0000-000019000000}"/>
    <cellStyle name="Normal 19" xfId="36" xr:uid="{00000000-0005-0000-0000-00001A000000}"/>
    <cellStyle name="Normal 2" xfId="2" xr:uid="{00000000-0005-0000-0000-00001B000000}"/>
    <cellStyle name="Normal 2 2" xfId="10" xr:uid="{00000000-0005-0000-0000-00001C000000}"/>
    <cellStyle name="Normal 2 2 2 2" xfId="8" xr:uid="{00000000-0005-0000-0000-00001D000000}"/>
    <cellStyle name="Normal 2 2 4" xfId="7" xr:uid="{00000000-0005-0000-0000-00001E000000}"/>
    <cellStyle name="Normal 2 4" xfId="31" xr:uid="{00000000-0005-0000-0000-00001F000000}"/>
    <cellStyle name="Normal 2 7" xfId="42" xr:uid="{00000000-0005-0000-0000-000020000000}"/>
    <cellStyle name="Normal 20" xfId="34" xr:uid="{00000000-0005-0000-0000-000021000000}"/>
    <cellStyle name="Normal 20 3" xfId="46" xr:uid="{00000000-0005-0000-0000-000022000000}"/>
    <cellStyle name="Normal 21" xfId="6" xr:uid="{00000000-0005-0000-0000-000023000000}"/>
    <cellStyle name="Normal 3" xfId="17" xr:uid="{00000000-0005-0000-0000-000024000000}"/>
    <cellStyle name="Normal 4" xfId="16" xr:uid="{00000000-0005-0000-0000-000025000000}"/>
    <cellStyle name="Normal 4 2" xfId="18" xr:uid="{00000000-0005-0000-0000-000026000000}"/>
    <cellStyle name="Normal 4 3" xfId="9" xr:uid="{00000000-0005-0000-0000-000027000000}"/>
    <cellStyle name="Normal 4 4" xfId="27" xr:uid="{00000000-0005-0000-0000-000028000000}"/>
    <cellStyle name="Normal 5" xfId="24" xr:uid="{00000000-0005-0000-0000-000029000000}"/>
    <cellStyle name="Normal 60" xfId="22" xr:uid="{00000000-0005-0000-0000-00002A000000}"/>
    <cellStyle name="Normal 7" xfId="15" xr:uid="{00000000-0005-0000-0000-00002B000000}"/>
    <cellStyle name="Normal 81" xfId="20" xr:uid="{00000000-0005-0000-0000-00002C000000}"/>
    <cellStyle name="Normal 9" xfId="3" xr:uid="{00000000-0005-0000-0000-00002D000000}"/>
    <cellStyle name="Percent 3" xfId="33" xr:uid="{00000000-0005-0000-0000-00002E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251955</xdr:colOff>
      <xdr:row>2</xdr:row>
      <xdr:rowOff>14063</xdr:rowOff>
    </xdr:from>
    <xdr:to>
      <xdr:col>1</xdr:col>
      <xdr:colOff>1104493</xdr:colOff>
      <xdr:row>2</xdr:row>
      <xdr:rowOff>14063</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771500" y="484128"/>
          <a:ext cx="85253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xdr:row>
      <xdr:rowOff>24740</xdr:rowOff>
    </xdr:from>
    <xdr:to>
      <xdr:col>4</xdr:col>
      <xdr:colOff>0</xdr:colOff>
      <xdr:row>2</xdr:row>
      <xdr:rowOff>24741</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11751623" y="494805"/>
          <a:ext cx="201633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323</xdr:row>
      <xdr:rowOff>15240</xdr:rowOff>
    </xdr:from>
    <xdr:to>
      <xdr:col>2</xdr:col>
      <xdr:colOff>0</xdr:colOff>
      <xdr:row>323</xdr:row>
      <xdr:rowOff>15240</xdr:rowOff>
    </xdr:to>
    <xdr:sp macro="" textlink="">
      <xdr:nvSpPr>
        <xdr:cNvPr id="146" name="Line 7362">
          <a:extLst>
            <a:ext uri="{FF2B5EF4-FFF2-40B4-BE49-F238E27FC236}">
              <a16:creationId xmlns:a16="http://schemas.microsoft.com/office/drawing/2014/main" id="{00000000-0008-0000-0000-000092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47" name="Line 7375">
          <a:extLst>
            <a:ext uri="{FF2B5EF4-FFF2-40B4-BE49-F238E27FC236}">
              <a16:creationId xmlns:a16="http://schemas.microsoft.com/office/drawing/2014/main" id="{00000000-0008-0000-0000-000093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48" name="Line 7380">
          <a:extLst>
            <a:ext uri="{FF2B5EF4-FFF2-40B4-BE49-F238E27FC236}">
              <a16:creationId xmlns:a16="http://schemas.microsoft.com/office/drawing/2014/main" id="{00000000-0008-0000-0000-000094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49" name="Line 7381">
          <a:extLst>
            <a:ext uri="{FF2B5EF4-FFF2-40B4-BE49-F238E27FC236}">
              <a16:creationId xmlns:a16="http://schemas.microsoft.com/office/drawing/2014/main" id="{00000000-0008-0000-0000-000095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0" name="Line 7408">
          <a:extLst>
            <a:ext uri="{FF2B5EF4-FFF2-40B4-BE49-F238E27FC236}">
              <a16:creationId xmlns:a16="http://schemas.microsoft.com/office/drawing/2014/main" id="{00000000-0008-0000-0000-000096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1" name="Line 7423">
          <a:extLst>
            <a:ext uri="{FF2B5EF4-FFF2-40B4-BE49-F238E27FC236}">
              <a16:creationId xmlns:a16="http://schemas.microsoft.com/office/drawing/2014/main" id="{00000000-0008-0000-0000-000097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2" name="Line 7438">
          <a:extLst>
            <a:ext uri="{FF2B5EF4-FFF2-40B4-BE49-F238E27FC236}">
              <a16:creationId xmlns:a16="http://schemas.microsoft.com/office/drawing/2014/main" id="{00000000-0008-0000-0000-000098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3" name="Line 7480">
          <a:extLst>
            <a:ext uri="{FF2B5EF4-FFF2-40B4-BE49-F238E27FC236}">
              <a16:creationId xmlns:a16="http://schemas.microsoft.com/office/drawing/2014/main" id="{00000000-0008-0000-0000-000099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4" name="Line 7481">
          <a:extLst>
            <a:ext uri="{FF2B5EF4-FFF2-40B4-BE49-F238E27FC236}">
              <a16:creationId xmlns:a16="http://schemas.microsoft.com/office/drawing/2014/main" id="{00000000-0008-0000-0000-00009A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5" name="Line 7482">
          <a:extLst>
            <a:ext uri="{FF2B5EF4-FFF2-40B4-BE49-F238E27FC236}">
              <a16:creationId xmlns:a16="http://schemas.microsoft.com/office/drawing/2014/main" id="{00000000-0008-0000-0000-00009B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6" name="Line 7483">
          <a:extLst>
            <a:ext uri="{FF2B5EF4-FFF2-40B4-BE49-F238E27FC236}">
              <a16:creationId xmlns:a16="http://schemas.microsoft.com/office/drawing/2014/main" id="{00000000-0008-0000-0000-00009C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7" name="Line 7484">
          <a:extLst>
            <a:ext uri="{FF2B5EF4-FFF2-40B4-BE49-F238E27FC236}">
              <a16:creationId xmlns:a16="http://schemas.microsoft.com/office/drawing/2014/main" id="{00000000-0008-0000-0000-00009D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8" name="Line 8083">
          <a:extLst>
            <a:ext uri="{FF2B5EF4-FFF2-40B4-BE49-F238E27FC236}">
              <a16:creationId xmlns:a16="http://schemas.microsoft.com/office/drawing/2014/main" id="{00000000-0008-0000-0000-00009E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59" name="Line 8094">
          <a:extLst>
            <a:ext uri="{FF2B5EF4-FFF2-40B4-BE49-F238E27FC236}">
              <a16:creationId xmlns:a16="http://schemas.microsoft.com/office/drawing/2014/main" id="{00000000-0008-0000-0000-00009F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0" name="Line 8098">
          <a:extLst>
            <a:ext uri="{FF2B5EF4-FFF2-40B4-BE49-F238E27FC236}">
              <a16:creationId xmlns:a16="http://schemas.microsoft.com/office/drawing/2014/main" id="{00000000-0008-0000-0000-0000A0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1" name="Line 8099">
          <a:extLst>
            <a:ext uri="{FF2B5EF4-FFF2-40B4-BE49-F238E27FC236}">
              <a16:creationId xmlns:a16="http://schemas.microsoft.com/office/drawing/2014/main" id="{00000000-0008-0000-0000-0000A1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2" name="Line 8119">
          <a:extLst>
            <a:ext uri="{FF2B5EF4-FFF2-40B4-BE49-F238E27FC236}">
              <a16:creationId xmlns:a16="http://schemas.microsoft.com/office/drawing/2014/main" id="{00000000-0008-0000-0000-0000A2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3" name="Line 8131">
          <a:extLst>
            <a:ext uri="{FF2B5EF4-FFF2-40B4-BE49-F238E27FC236}">
              <a16:creationId xmlns:a16="http://schemas.microsoft.com/office/drawing/2014/main" id="{00000000-0008-0000-0000-0000A3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4" name="Line 8143">
          <a:extLst>
            <a:ext uri="{FF2B5EF4-FFF2-40B4-BE49-F238E27FC236}">
              <a16:creationId xmlns:a16="http://schemas.microsoft.com/office/drawing/2014/main" id="{00000000-0008-0000-0000-0000A4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5" name="Line 8179">
          <a:extLst>
            <a:ext uri="{FF2B5EF4-FFF2-40B4-BE49-F238E27FC236}">
              <a16:creationId xmlns:a16="http://schemas.microsoft.com/office/drawing/2014/main" id="{00000000-0008-0000-0000-0000A5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6" name="Line 8180">
          <a:extLst>
            <a:ext uri="{FF2B5EF4-FFF2-40B4-BE49-F238E27FC236}">
              <a16:creationId xmlns:a16="http://schemas.microsoft.com/office/drawing/2014/main" id="{00000000-0008-0000-0000-0000A6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7" name="Line 8181">
          <a:extLst>
            <a:ext uri="{FF2B5EF4-FFF2-40B4-BE49-F238E27FC236}">
              <a16:creationId xmlns:a16="http://schemas.microsoft.com/office/drawing/2014/main" id="{00000000-0008-0000-0000-0000A7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8" name="Line 8182">
          <a:extLst>
            <a:ext uri="{FF2B5EF4-FFF2-40B4-BE49-F238E27FC236}">
              <a16:creationId xmlns:a16="http://schemas.microsoft.com/office/drawing/2014/main" id="{00000000-0008-0000-0000-0000A8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69" name="Line 8178">
          <a:extLst>
            <a:ext uri="{FF2B5EF4-FFF2-40B4-BE49-F238E27FC236}">
              <a16:creationId xmlns:a16="http://schemas.microsoft.com/office/drawing/2014/main" id="{00000000-0008-0000-0000-0000A9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0" name="Line 7362">
          <a:extLst>
            <a:ext uri="{FF2B5EF4-FFF2-40B4-BE49-F238E27FC236}">
              <a16:creationId xmlns:a16="http://schemas.microsoft.com/office/drawing/2014/main" id="{00000000-0008-0000-0000-0000AA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1" name="Line 7375">
          <a:extLst>
            <a:ext uri="{FF2B5EF4-FFF2-40B4-BE49-F238E27FC236}">
              <a16:creationId xmlns:a16="http://schemas.microsoft.com/office/drawing/2014/main" id="{00000000-0008-0000-0000-0000AB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2" name="Line 7380">
          <a:extLst>
            <a:ext uri="{FF2B5EF4-FFF2-40B4-BE49-F238E27FC236}">
              <a16:creationId xmlns:a16="http://schemas.microsoft.com/office/drawing/2014/main" id="{00000000-0008-0000-0000-0000AC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3" name="Line 7381">
          <a:extLst>
            <a:ext uri="{FF2B5EF4-FFF2-40B4-BE49-F238E27FC236}">
              <a16:creationId xmlns:a16="http://schemas.microsoft.com/office/drawing/2014/main" id="{00000000-0008-0000-0000-0000AD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4" name="Line 7408">
          <a:extLst>
            <a:ext uri="{FF2B5EF4-FFF2-40B4-BE49-F238E27FC236}">
              <a16:creationId xmlns:a16="http://schemas.microsoft.com/office/drawing/2014/main" id="{00000000-0008-0000-0000-0000AE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5" name="Line 7423">
          <a:extLst>
            <a:ext uri="{FF2B5EF4-FFF2-40B4-BE49-F238E27FC236}">
              <a16:creationId xmlns:a16="http://schemas.microsoft.com/office/drawing/2014/main" id="{00000000-0008-0000-0000-0000AF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6" name="Line 7438">
          <a:extLst>
            <a:ext uri="{FF2B5EF4-FFF2-40B4-BE49-F238E27FC236}">
              <a16:creationId xmlns:a16="http://schemas.microsoft.com/office/drawing/2014/main" id="{00000000-0008-0000-0000-0000B0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7" name="Line 7480">
          <a:extLst>
            <a:ext uri="{FF2B5EF4-FFF2-40B4-BE49-F238E27FC236}">
              <a16:creationId xmlns:a16="http://schemas.microsoft.com/office/drawing/2014/main" id="{00000000-0008-0000-0000-0000B1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8" name="Line 7481">
          <a:extLst>
            <a:ext uri="{FF2B5EF4-FFF2-40B4-BE49-F238E27FC236}">
              <a16:creationId xmlns:a16="http://schemas.microsoft.com/office/drawing/2014/main" id="{00000000-0008-0000-0000-0000B2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79" name="Line 7482">
          <a:extLst>
            <a:ext uri="{FF2B5EF4-FFF2-40B4-BE49-F238E27FC236}">
              <a16:creationId xmlns:a16="http://schemas.microsoft.com/office/drawing/2014/main" id="{00000000-0008-0000-0000-0000B3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0" name="Line 7483">
          <a:extLst>
            <a:ext uri="{FF2B5EF4-FFF2-40B4-BE49-F238E27FC236}">
              <a16:creationId xmlns:a16="http://schemas.microsoft.com/office/drawing/2014/main" id="{00000000-0008-0000-0000-0000B4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1" name="Line 7484">
          <a:extLst>
            <a:ext uri="{FF2B5EF4-FFF2-40B4-BE49-F238E27FC236}">
              <a16:creationId xmlns:a16="http://schemas.microsoft.com/office/drawing/2014/main" id="{00000000-0008-0000-0000-0000B5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2" name="Line 8083">
          <a:extLst>
            <a:ext uri="{FF2B5EF4-FFF2-40B4-BE49-F238E27FC236}">
              <a16:creationId xmlns:a16="http://schemas.microsoft.com/office/drawing/2014/main" id="{00000000-0008-0000-0000-0000B6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3" name="Line 8094">
          <a:extLst>
            <a:ext uri="{FF2B5EF4-FFF2-40B4-BE49-F238E27FC236}">
              <a16:creationId xmlns:a16="http://schemas.microsoft.com/office/drawing/2014/main" id="{00000000-0008-0000-0000-0000B7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4" name="Line 8098">
          <a:extLst>
            <a:ext uri="{FF2B5EF4-FFF2-40B4-BE49-F238E27FC236}">
              <a16:creationId xmlns:a16="http://schemas.microsoft.com/office/drawing/2014/main" id="{00000000-0008-0000-0000-0000B8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5" name="Line 8099">
          <a:extLst>
            <a:ext uri="{FF2B5EF4-FFF2-40B4-BE49-F238E27FC236}">
              <a16:creationId xmlns:a16="http://schemas.microsoft.com/office/drawing/2014/main" id="{00000000-0008-0000-0000-0000B9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6" name="Line 8119">
          <a:extLst>
            <a:ext uri="{FF2B5EF4-FFF2-40B4-BE49-F238E27FC236}">
              <a16:creationId xmlns:a16="http://schemas.microsoft.com/office/drawing/2014/main" id="{00000000-0008-0000-0000-0000BA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7" name="Line 8131">
          <a:extLst>
            <a:ext uri="{FF2B5EF4-FFF2-40B4-BE49-F238E27FC236}">
              <a16:creationId xmlns:a16="http://schemas.microsoft.com/office/drawing/2014/main" id="{00000000-0008-0000-0000-0000BB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8" name="Line 8143">
          <a:extLst>
            <a:ext uri="{FF2B5EF4-FFF2-40B4-BE49-F238E27FC236}">
              <a16:creationId xmlns:a16="http://schemas.microsoft.com/office/drawing/2014/main" id="{00000000-0008-0000-0000-0000BC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89" name="Line 8179">
          <a:extLst>
            <a:ext uri="{FF2B5EF4-FFF2-40B4-BE49-F238E27FC236}">
              <a16:creationId xmlns:a16="http://schemas.microsoft.com/office/drawing/2014/main" id="{00000000-0008-0000-0000-0000BD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0" name="Line 8180">
          <a:extLst>
            <a:ext uri="{FF2B5EF4-FFF2-40B4-BE49-F238E27FC236}">
              <a16:creationId xmlns:a16="http://schemas.microsoft.com/office/drawing/2014/main" id="{00000000-0008-0000-0000-0000BE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1" name="Line 8181">
          <a:extLst>
            <a:ext uri="{FF2B5EF4-FFF2-40B4-BE49-F238E27FC236}">
              <a16:creationId xmlns:a16="http://schemas.microsoft.com/office/drawing/2014/main" id="{00000000-0008-0000-0000-0000BF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2" name="Line 8182">
          <a:extLst>
            <a:ext uri="{FF2B5EF4-FFF2-40B4-BE49-F238E27FC236}">
              <a16:creationId xmlns:a16="http://schemas.microsoft.com/office/drawing/2014/main" id="{00000000-0008-0000-0000-0000C0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3" name="Line 8178">
          <a:extLst>
            <a:ext uri="{FF2B5EF4-FFF2-40B4-BE49-F238E27FC236}">
              <a16:creationId xmlns:a16="http://schemas.microsoft.com/office/drawing/2014/main" id="{00000000-0008-0000-0000-0000C1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4" name="Line 7362">
          <a:extLst>
            <a:ext uri="{FF2B5EF4-FFF2-40B4-BE49-F238E27FC236}">
              <a16:creationId xmlns:a16="http://schemas.microsoft.com/office/drawing/2014/main" id="{00000000-0008-0000-0000-0000C2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5" name="Line 7375">
          <a:extLst>
            <a:ext uri="{FF2B5EF4-FFF2-40B4-BE49-F238E27FC236}">
              <a16:creationId xmlns:a16="http://schemas.microsoft.com/office/drawing/2014/main" id="{00000000-0008-0000-0000-0000C3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6" name="Line 7380">
          <a:extLst>
            <a:ext uri="{FF2B5EF4-FFF2-40B4-BE49-F238E27FC236}">
              <a16:creationId xmlns:a16="http://schemas.microsoft.com/office/drawing/2014/main" id="{00000000-0008-0000-0000-0000C4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7" name="Line 7381">
          <a:extLst>
            <a:ext uri="{FF2B5EF4-FFF2-40B4-BE49-F238E27FC236}">
              <a16:creationId xmlns:a16="http://schemas.microsoft.com/office/drawing/2014/main" id="{00000000-0008-0000-0000-0000C5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8" name="Line 7408">
          <a:extLst>
            <a:ext uri="{FF2B5EF4-FFF2-40B4-BE49-F238E27FC236}">
              <a16:creationId xmlns:a16="http://schemas.microsoft.com/office/drawing/2014/main" id="{00000000-0008-0000-0000-0000C6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199" name="Line 7423">
          <a:extLst>
            <a:ext uri="{FF2B5EF4-FFF2-40B4-BE49-F238E27FC236}">
              <a16:creationId xmlns:a16="http://schemas.microsoft.com/office/drawing/2014/main" id="{00000000-0008-0000-0000-0000C7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200" name="Line 7438">
          <a:extLst>
            <a:ext uri="{FF2B5EF4-FFF2-40B4-BE49-F238E27FC236}">
              <a16:creationId xmlns:a16="http://schemas.microsoft.com/office/drawing/2014/main" id="{00000000-0008-0000-0000-0000C8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201" name="Line 7480">
          <a:extLst>
            <a:ext uri="{FF2B5EF4-FFF2-40B4-BE49-F238E27FC236}">
              <a16:creationId xmlns:a16="http://schemas.microsoft.com/office/drawing/2014/main" id="{00000000-0008-0000-0000-0000C9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202" name="Line 7481">
          <a:extLst>
            <a:ext uri="{FF2B5EF4-FFF2-40B4-BE49-F238E27FC236}">
              <a16:creationId xmlns:a16="http://schemas.microsoft.com/office/drawing/2014/main" id="{00000000-0008-0000-0000-0000CA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15240</xdr:rowOff>
    </xdr:from>
    <xdr:to>
      <xdr:col>2</xdr:col>
      <xdr:colOff>0</xdr:colOff>
      <xdr:row>323</xdr:row>
      <xdr:rowOff>15240</xdr:rowOff>
    </xdr:to>
    <xdr:sp macro="" textlink="">
      <xdr:nvSpPr>
        <xdr:cNvPr id="203" name="Line 7482">
          <a:extLst>
            <a:ext uri="{FF2B5EF4-FFF2-40B4-BE49-F238E27FC236}">
              <a16:creationId xmlns:a16="http://schemas.microsoft.com/office/drawing/2014/main" id="{00000000-0008-0000-0000-0000CB000000}"/>
            </a:ext>
          </a:extLst>
        </xdr:cNvPr>
        <xdr:cNvSpPr>
          <a:spLocks noChangeShapeType="1"/>
        </xdr:cNvSpPr>
      </xdr:nvSpPr>
      <xdr:spPr bwMode="auto">
        <a:xfrm>
          <a:off x="428625" y="10050399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323</xdr:row>
      <xdr:rowOff>60960</xdr:rowOff>
    </xdr:from>
    <xdr:to>
      <xdr:col>2</xdr:col>
      <xdr:colOff>0</xdr:colOff>
      <xdr:row>323</xdr:row>
      <xdr:rowOff>60960</xdr:rowOff>
    </xdr:to>
    <xdr:sp macro="" textlink="">
      <xdr:nvSpPr>
        <xdr:cNvPr id="204" name="Line 7483">
          <a:extLst>
            <a:ext uri="{FF2B5EF4-FFF2-40B4-BE49-F238E27FC236}">
              <a16:creationId xmlns:a16="http://schemas.microsoft.com/office/drawing/2014/main" id="{00000000-0008-0000-0000-0000CC000000}"/>
            </a:ext>
          </a:extLst>
        </xdr:cNvPr>
        <xdr:cNvSpPr>
          <a:spLocks noChangeShapeType="1"/>
        </xdr:cNvSpPr>
      </xdr:nvSpPr>
      <xdr:spPr bwMode="auto">
        <a:xfrm>
          <a:off x="428625" y="100549710"/>
          <a:ext cx="300990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45" name="Line 7362">
          <a:extLst>
            <a:ext uri="{FF2B5EF4-FFF2-40B4-BE49-F238E27FC236}">
              <a16:creationId xmlns:a16="http://schemas.microsoft.com/office/drawing/2014/main" id="{00000000-0008-0000-0000-000059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46" name="Line 7375">
          <a:extLst>
            <a:ext uri="{FF2B5EF4-FFF2-40B4-BE49-F238E27FC236}">
              <a16:creationId xmlns:a16="http://schemas.microsoft.com/office/drawing/2014/main" id="{00000000-0008-0000-0000-00005A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47" name="Line 7380">
          <a:extLst>
            <a:ext uri="{FF2B5EF4-FFF2-40B4-BE49-F238E27FC236}">
              <a16:creationId xmlns:a16="http://schemas.microsoft.com/office/drawing/2014/main" id="{00000000-0008-0000-0000-00005B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48" name="Line 7381">
          <a:extLst>
            <a:ext uri="{FF2B5EF4-FFF2-40B4-BE49-F238E27FC236}">
              <a16:creationId xmlns:a16="http://schemas.microsoft.com/office/drawing/2014/main" id="{00000000-0008-0000-0000-00005C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49" name="Line 7408">
          <a:extLst>
            <a:ext uri="{FF2B5EF4-FFF2-40B4-BE49-F238E27FC236}">
              <a16:creationId xmlns:a16="http://schemas.microsoft.com/office/drawing/2014/main" id="{00000000-0008-0000-0000-00005D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0" name="Line 7423">
          <a:extLst>
            <a:ext uri="{FF2B5EF4-FFF2-40B4-BE49-F238E27FC236}">
              <a16:creationId xmlns:a16="http://schemas.microsoft.com/office/drawing/2014/main" id="{00000000-0008-0000-0000-00005E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1" name="Line 7438">
          <a:extLst>
            <a:ext uri="{FF2B5EF4-FFF2-40B4-BE49-F238E27FC236}">
              <a16:creationId xmlns:a16="http://schemas.microsoft.com/office/drawing/2014/main" id="{00000000-0008-0000-0000-00005F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2" name="Line 7480">
          <a:extLst>
            <a:ext uri="{FF2B5EF4-FFF2-40B4-BE49-F238E27FC236}">
              <a16:creationId xmlns:a16="http://schemas.microsoft.com/office/drawing/2014/main" id="{00000000-0008-0000-0000-000060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3" name="Line 7481">
          <a:extLst>
            <a:ext uri="{FF2B5EF4-FFF2-40B4-BE49-F238E27FC236}">
              <a16:creationId xmlns:a16="http://schemas.microsoft.com/office/drawing/2014/main" id="{00000000-0008-0000-0000-000061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4" name="Line 7482">
          <a:extLst>
            <a:ext uri="{FF2B5EF4-FFF2-40B4-BE49-F238E27FC236}">
              <a16:creationId xmlns:a16="http://schemas.microsoft.com/office/drawing/2014/main" id="{00000000-0008-0000-0000-000062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5" name="Line 7483">
          <a:extLst>
            <a:ext uri="{FF2B5EF4-FFF2-40B4-BE49-F238E27FC236}">
              <a16:creationId xmlns:a16="http://schemas.microsoft.com/office/drawing/2014/main" id="{00000000-0008-0000-0000-000063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6" name="Line 7484">
          <a:extLst>
            <a:ext uri="{FF2B5EF4-FFF2-40B4-BE49-F238E27FC236}">
              <a16:creationId xmlns:a16="http://schemas.microsoft.com/office/drawing/2014/main" id="{00000000-0008-0000-0000-000064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7" name="Line 8083">
          <a:extLst>
            <a:ext uri="{FF2B5EF4-FFF2-40B4-BE49-F238E27FC236}">
              <a16:creationId xmlns:a16="http://schemas.microsoft.com/office/drawing/2014/main" id="{00000000-0008-0000-0000-000065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8" name="Line 8094">
          <a:extLst>
            <a:ext uri="{FF2B5EF4-FFF2-40B4-BE49-F238E27FC236}">
              <a16:creationId xmlns:a16="http://schemas.microsoft.com/office/drawing/2014/main" id="{00000000-0008-0000-0000-000066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59" name="Line 8098">
          <a:extLst>
            <a:ext uri="{FF2B5EF4-FFF2-40B4-BE49-F238E27FC236}">
              <a16:creationId xmlns:a16="http://schemas.microsoft.com/office/drawing/2014/main" id="{00000000-0008-0000-0000-000067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0" name="Line 8099">
          <a:extLst>
            <a:ext uri="{FF2B5EF4-FFF2-40B4-BE49-F238E27FC236}">
              <a16:creationId xmlns:a16="http://schemas.microsoft.com/office/drawing/2014/main" id="{00000000-0008-0000-0000-000068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1" name="Line 8119">
          <a:extLst>
            <a:ext uri="{FF2B5EF4-FFF2-40B4-BE49-F238E27FC236}">
              <a16:creationId xmlns:a16="http://schemas.microsoft.com/office/drawing/2014/main" id="{00000000-0008-0000-0000-000069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2" name="Line 8131">
          <a:extLst>
            <a:ext uri="{FF2B5EF4-FFF2-40B4-BE49-F238E27FC236}">
              <a16:creationId xmlns:a16="http://schemas.microsoft.com/office/drawing/2014/main" id="{00000000-0008-0000-0000-00006A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3" name="Line 8143">
          <a:extLst>
            <a:ext uri="{FF2B5EF4-FFF2-40B4-BE49-F238E27FC236}">
              <a16:creationId xmlns:a16="http://schemas.microsoft.com/office/drawing/2014/main" id="{00000000-0008-0000-0000-00006B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4" name="Line 8179">
          <a:extLst>
            <a:ext uri="{FF2B5EF4-FFF2-40B4-BE49-F238E27FC236}">
              <a16:creationId xmlns:a16="http://schemas.microsoft.com/office/drawing/2014/main" id="{00000000-0008-0000-0000-00006C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5" name="Line 8180">
          <a:extLst>
            <a:ext uri="{FF2B5EF4-FFF2-40B4-BE49-F238E27FC236}">
              <a16:creationId xmlns:a16="http://schemas.microsoft.com/office/drawing/2014/main" id="{00000000-0008-0000-0000-00006D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6" name="Line 8181">
          <a:extLst>
            <a:ext uri="{FF2B5EF4-FFF2-40B4-BE49-F238E27FC236}">
              <a16:creationId xmlns:a16="http://schemas.microsoft.com/office/drawing/2014/main" id="{00000000-0008-0000-0000-00006E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7" name="Line 8182">
          <a:extLst>
            <a:ext uri="{FF2B5EF4-FFF2-40B4-BE49-F238E27FC236}">
              <a16:creationId xmlns:a16="http://schemas.microsoft.com/office/drawing/2014/main" id="{00000000-0008-0000-0000-00006F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8" name="Line 8178">
          <a:extLst>
            <a:ext uri="{FF2B5EF4-FFF2-40B4-BE49-F238E27FC236}">
              <a16:creationId xmlns:a16="http://schemas.microsoft.com/office/drawing/2014/main" id="{00000000-0008-0000-0000-000070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69" name="Line 7362">
          <a:extLst>
            <a:ext uri="{FF2B5EF4-FFF2-40B4-BE49-F238E27FC236}">
              <a16:creationId xmlns:a16="http://schemas.microsoft.com/office/drawing/2014/main" id="{00000000-0008-0000-0000-000071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0" name="Line 7375">
          <a:extLst>
            <a:ext uri="{FF2B5EF4-FFF2-40B4-BE49-F238E27FC236}">
              <a16:creationId xmlns:a16="http://schemas.microsoft.com/office/drawing/2014/main" id="{00000000-0008-0000-0000-000072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1" name="Line 7380">
          <a:extLst>
            <a:ext uri="{FF2B5EF4-FFF2-40B4-BE49-F238E27FC236}">
              <a16:creationId xmlns:a16="http://schemas.microsoft.com/office/drawing/2014/main" id="{00000000-0008-0000-0000-000073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2" name="Line 7381">
          <a:extLst>
            <a:ext uri="{FF2B5EF4-FFF2-40B4-BE49-F238E27FC236}">
              <a16:creationId xmlns:a16="http://schemas.microsoft.com/office/drawing/2014/main" id="{00000000-0008-0000-0000-000074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3" name="Line 7408">
          <a:extLst>
            <a:ext uri="{FF2B5EF4-FFF2-40B4-BE49-F238E27FC236}">
              <a16:creationId xmlns:a16="http://schemas.microsoft.com/office/drawing/2014/main" id="{00000000-0008-0000-0000-000075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4" name="Line 7423">
          <a:extLst>
            <a:ext uri="{FF2B5EF4-FFF2-40B4-BE49-F238E27FC236}">
              <a16:creationId xmlns:a16="http://schemas.microsoft.com/office/drawing/2014/main" id="{00000000-0008-0000-0000-000076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5" name="Line 7438">
          <a:extLst>
            <a:ext uri="{FF2B5EF4-FFF2-40B4-BE49-F238E27FC236}">
              <a16:creationId xmlns:a16="http://schemas.microsoft.com/office/drawing/2014/main" id="{00000000-0008-0000-0000-000077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6" name="Line 7480">
          <a:extLst>
            <a:ext uri="{FF2B5EF4-FFF2-40B4-BE49-F238E27FC236}">
              <a16:creationId xmlns:a16="http://schemas.microsoft.com/office/drawing/2014/main" id="{00000000-0008-0000-0000-000078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7" name="Line 7481">
          <a:extLst>
            <a:ext uri="{FF2B5EF4-FFF2-40B4-BE49-F238E27FC236}">
              <a16:creationId xmlns:a16="http://schemas.microsoft.com/office/drawing/2014/main" id="{00000000-0008-0000-0000-000079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8" name="Line 7482">
          <a:extLst>
            <a:ext uri="{FF2B5EF4-FFF2-40B4-BE49-F238E27FC236}">
              <a16:creationId xmlns:a16="http://schemas.microsoft.com/office/drawing/2014/main" id="{00000000-0008-0000-0000-00007A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79" name="Line 7483">
          <a:extLst>
            <a:ext uri="{FF2B5EF4-FFF2-40B4-BE49-F238E27FC236}">
              <a16:creationId xmlns:a16="http://schemas.microsoft.com/office/drawing/2014/main" id="{00000000-0008-0000-0000-00007B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0" name="Line 7484">
          <a:extLst>
            <a:ext uri="{FF2B5EF4-FFF2-40B4-BE49-F238E27FC236}">
              <a16:creationId xmlns:a16="http://schemas.microsoft.com/office/drawing/2014/main" id="{00000000-0008-0000-0000-00007C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1" name="Line 8083">
          <a:extLst>
            <a:ext uri="{FF2B5EF4-FFF2-40B4-BE49-F238E27FC236}">
              <a16:creationId xmlns:a16="http://schemas.microsoft.com/office/drawing/2014/main" id="{00000000-0008-0000-0000-00007D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2" name="Line 8094">
          <a:extLst>
            <a:ext uri="{FF2B5EF4-FFF2-40B4-BE49-F238E27FC236}">
              <a16:creationId xmlns:a16="http://schemas.microsoft.com/office/drawing/2014/main" id="{00000000-0008-0000-0000-00007E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3" name="Line 8098">
          <a:extLst>
            <a:ext uri="{FF2B5EF4-FFF2-40B4-BE49-F238E27FC236}">
              <a16:creationId xmlns:a16="http://schemas.microsoft.com/office/drawing/2014/main" id="{00000000-0008-0000-0000-00007F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4" name="Line 8099">
          <a:extLst>
            <a:ext uri="{FF2B5EF4-FFF2-40B4-BE49-F238E27FC236}">
              <a16:creationId xmlns:a16="http://schemas.microsoft.com/office/drawing/2014/main" id="{00000000-0008-0000-0000-000080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5" name="Line 8119">
          <a:extLst>
            <a:ext uri="{FF2B5EF4-FFF2-40B4-BE49-F238E27FC236}">
              <a16:creationId xmlns:a16="http://schemas.microsoft.com/office/drawing/2014/main" id="{00000000-0008-0000-0000-000081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6" name="Line 8131">
          <a:extLst>
            <a:ext uri="{FF2B5EF4-FFF2-40B4-BE49-F238E27FC236}">
              <a16:creationId xmlns:a16="http://schemas.microsoft.com/office/drawing/2014/main" id="{00000000-0008-0000-0000-000082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7" name="Line 8143">
          <a:extLst>
            <a:ext uri="{FF2B5EF4-FFF2-40B4-BE49-F238E27FC236}">
              <a16:creationId xmlns:a16="http://schemas.microsoft.com/office/drawing/2014/main" id="{00000000-0008-0000-0000-000083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8" name="Line 8179">
          <a:extLst>
            <a:ext uri="{FF2B5EF4-FFF2-40B4-BE49-F238E27FC236}">
              <a16:creationId xmlns:a16="http://schemas.microsoft.com/office/drawing/2014/main" id="{00000000-0008-0000-0000-000084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89" name="Line 8180">
          <a:extLst>
            <a:ext uri="{FF2B5EF4-FFF2-40B4-BE49-F238E27FC236}">
              <a16:creationId xmlns:a16="http://schemas.microsoft.com/office/drawing/2014/main" id="{00000000-0008-0000-0000-000085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0" name="Line 8181">
          <a:extLst>
            <a:ext uri="{FF2B5EF4-FFF2-40B4-BE49-F238E27FC236}">
              <a16:creationId xmlns:a16="http://schemas.microsoft.com/office/drawing/2014/main" id="{00000000-0008-0000-0000-000086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1" name="Line 8182">
          <a:extLst>
            <a:ext uri="{FF2B5EF4-FFF2-40B4-BE49-F238E27FC236}">
              <a16:creationId xmlns:a16="http://schemas.microsoft.com/office/drawing/2014/main" id="{00000000-0008-0000-0000-000087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2" name="Line 8178">
          <a:extLst>
            <a:ext uri="{FF2B5EF4-FFF2-40B4-BE49-F238E27FC236}">
              <a16:creationId xmlns:a16="http://schemas.microsoft.com/office/drawing/2014/main" id="{00000000-0008-0000-0000-000088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3" name="Line 7362">
          <a:extLst>
            <a:ext uri="{FF2B5EF4-FFF2-40B4-BE49-F238E27FC236}">
              <a16:creationId xmlns:a16="http://schemas.microsoft.com/office/drawing/2014/main" id="{00000000-0008-0000-0000-000089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4" name="Line 7375">
          <a:extLst>
            <a:ext uri="{FF2B5EF4-FFF2-40B4-BE49-F238E27FC236}">
              <a16:creationId xmlns:a16="http://schemas.microsoft.com/office/drawing/2014/main" id="{00000000-0008-0000-0000-00008A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5" name="Line 7380">
          <a:extLst>
            <a:ext uri="{FF2B5EF4-FFF2-40B4-BE49-F238E27FC236}">
              <a16:creationId xmlns:a16="http://schemas.microsoft.com/office/drawing/2014/main" id="{00000000-0008-0000-0000-00008B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6" name="Line 7381">
          <a:extLst>
            <a:ext uri="{FF2B5EF4-FFF2-40B4-BE49-F238E27FC236}">
              <a16:creationId xmlns:a16="http://schemas.microsoft.com/office/drawing/2014/main" id="{00000000-0008-0000-0000-00008C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7" name="Line 7408">
          <a:extLst>
            <a:ext uri="{FF2B5EF4-FFF2-40B4-BE49-F238E27FC236}">
              <a16:creationId xmlns:a16="http://schemas.microsoft.com/office/drawing/2014/main" id="{00000000-0008-0000-0000-00008D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8" name="Line 7423">
          <a:extLst>
            <a:ext uri="{FF2B5EF4-FFF2-40B4-BE49-F238E27FC236}">
              <a16:creationId xmlns:a16="http://schemas.microsoft.com/office/drawing/2014/main" id="{00000000-0008-0000-0000-00008E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399" name="Line 7438">
          <a:extLst>
            <a:ext uri="{FF2B5EF4-FFF2-40B4-BE49-F238E27FC236}">
              <a16:creationId xmlns:a16="http://schemas.microsoft.com/office/drawing/2014/main" id="{00000000-0008-0000-0000-00008F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400" name="Line 7480">
          <a:extLst>
            <a:ext uri="{FF2B5EF4-FFF2-40B4-BE49-F238E27FC236}">
              <a16:creationId xmlns:a16="http://schemas.microsoft.com/office/drawing/2014/main" id="{00000000-0008-0000-0000-000090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401" name="Line 7481">
          <a:extLst>
            <a:ext uri="{FF2B5EF4-FFF2-40B4-BE49-F238E27FC236}">
              <a16:creationId xmlns:a16="http://schemas.microsoft.com/office/drawing/2014/main" id="{00000000-0008-0000-0000-000091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259080</xdr:colOff>
      <xdr:row>323</xdr:row>
      <xdr:rowOff>15240</xdr:rowOff>
    </xdr:from>
    <xdr:to>
      <xdr:col>3</xdr:col>
      <xdr:colOff>0</xdr:colOff>
      <xdr:row>323</xdr:row>
      <xdr:rowOff>15240</xdr:rowOff>
    </xdr:to>
    <xdr:sp macro="" textlink="">
      <xdr:nvSpPr>
        <xdr:cNvPr id="402" name="Line 7482">
          <a:extLst>
            <a:ext uri="{FF2B5EF4-FFF2-40B4-BE49-F238E27FC236}">
              <a16:creationId xmlns:a16="http://schemas.microsoft.com/office/drawing/2014/main" id="{00000000-0008-0000-0000-000092010000}"/>
            </a:ext>
          </a:extLst>
        </xdr:cNvPr>
        <xdr:cNvSpPr>
          <a:spLocks noChangeShapeType="1"/>
        </xdr:cNvSpPr>
      </xdr:nvSpPr>
      <xdr:spPr bwMode="auto">
        <a:xfrm>
          <a:off x="687705" y="100503990"/>
          <a:ext cx="2750820" cy="0"/>
        </a:xfrm>
        <a:prstGeom prst="line">
          <a:avLst/>
        </a:prstGeom>
        <a:noFill/>
        <a:ln>
          <a:noFill/>
        </a:ln>
        <a:effectLst>
          <a:outerShdw dist="53882" dir="2700000" algn="ctr" rotWithShape="0">
            <a:srgbClr val="C0C0C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2</xdr:col>
      <xdr:colOff>0</xdr:colOff>
      <xdr:row>30</xdr:row>
      <xdr:rowOff>0</xdr:rowOff>
    </xdr:from>
    <xdr:ext cx="375285" cy="457200"/>
    <xdr:sp macro="" textlink="">
      <xdr:nvSpPr>
        <xdr:cNvPr id="241" name="AutoShape 3" descr="007c01c5fed0$2d4d4ae0$1e00a8c0@vinhtam">
          <a:extLst>
            <a:ext uri="{FF2B5EF4-FFF2-40B4-BE49-F238E27FC236}">
              <a16:creationId xmlns:a16="http://schemas.microsoft.com/office/drawing/2014/main" id="{00000000-0008-0000-0000-0000F1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2" name="AutoShape 3" descr="007c01c5fed0$2d4d4ae0$1e00a8c0@vinhtam">
          <a:extLst>
            <a:ext uri="{FF2B5EF4-FFF2-40B4-BE49-F238E27FC236}">
              <a16:creationId xmlns:a16="http://schemas.microsoft.com/office/drawing/2014/main" id="{00000000-0008-0000-0000-0000F2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3" name="AutoShape 3" descr="007c01c5fed0$2d4d4ae0$1e00a8c0@vinhtam">
          <a:extLst>
            <a:ext uri="{FF2B5EF4-FFF2-40B4-BE49-F238E27FC236}">
              <a16:creationId xmlns:a16="http://schemas.microsoft.com/office/drawing/2014/main" id="{00000000-0008-0000-0000-0000F3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4" name="AutoShape 3" descr="007c01c5fed0$2d4d4ae0$1e00a8c0@vinhtam">
          <a:extLst>
            <a:ext uri="{FF2B5EF4-FFF2-40B4-BE49-F238E27FC236}">
              <a16:creationId xmlns:a16="http://schemas.microsoft.com/office/drawing/2014/main" id="{00000000-0008-0000-0000-0000F4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5" name="AutoShape 3" descr="007c01c5fed0$2d4d4ae0$1e00a8c0@vinhtam">
          <a:extLst>
            <a:ext uri="{FF2B5EF4-FFF2-40B4-BE49-F238E27FC236}">
              <a16:creationId xmlns:a16="http://schemas.microsoft.com/office/drawing/2014/main" id="{00000000-0008-0000-0000-0000F5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6" name="AutoShape 3" descr="007c01c5fed0$2d4d4ae0$1e00a8c0@vinhtam">
          <a:extLst>
            <a:ext uri="{FF2B5EF4-FFF2-40B4-BE49-F238E27FC236}">
              <a16:creationId xmlns:a16="http://schemas.microsoft.com/office/drawing/2014/main" id="{00000000-0008-0000-0000-0000F6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7" name="AutoShape 3" descr="007c01c5fed0$2d4d4ae0$1e00a8c0@vinhtam">
          <a:extLst>
            <a:ext uri="{FF2B5EF4-FFF2-40B4-BE49-F238E27FC236}">
              <a16:creationId xmlns:a16="http://schemas.microsoft.com/office/drawing/2014/main" id="{00000000-0008-0000-0000-0000F7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8" name="AutoShape 3" descr="007c01c5fed0$2d4d4ae0$1e00a8c0@vinhtam">
          <a:extLst>
            <a:ext uri="{FF2B5EF4-FFF2-40B4-BE49-F238E27FC236}">
              <a16:creationId xmlns:a16="http://schemas.microsoft.com/office/drawing/2014/main" id="{00000000-0008-0000-0000-0000F8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49" name="AutoShape 3" descr="007c01c5fed0$2d4d4ae0$1e00a8c0@vinhtam">
          <a:extLst>
            <a:ext uri="{FF2B5EF4-FFF2-40B4-BE49-F238E27FC236}">
              <a16:creationId xmlns:a16="http://schemas.microsoft.com/office/drawing/2014/main" id="{00000000-0008-0000-0000-0000F9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0" name="AutoShape 3" descr="007c01c5fed0$2d4d4ae0$1e00a8c0@vinhtam">
          <a:extLst>
            <a:ext uri="{FF2B5EF4-FFF2-40B4-BE49-F238E27FC236}">
              <a16:creationId xmlns:a16="http://schemas.microsoft.com/office/drawing/2014/main" id="{00000000-0008-0000-0000-0000FA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1" name="AutoShape 3" descr="007c01c5fed0$2d4d4ae0$1e00a8c0@vinhtam">
          <a:extLst>
            <a:ext uri="{FF2B5EF4-FFF2-40B4-BE49-F238E27FC236}">
              <a16:creationId xmlns:a16="http://schemas.microsoft.com/office/drawing/2014/main" id="{00000000-0008-0000-0000-0000FB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2" name="AutoShape 3" descr="007c01c5fed0$2d4d4ae0$1e00a8c0@vinhtam">
          <a:extLst>
            <a:ext uri="{FF2B5EF4-FFF2-40B4-BE49-F238E27FC236}">
              <a16:creationId xmlns:a16="http://schemas.microsoft.com/office/drawing/2014/main" id="{00000000-0008-0000-0000-0000FC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3" name="AutoShape 3" descr="007c01c5fed0$2d4d4ae0$1e00a8c0@vinhtam">
          <a:extLst>
            <a:ext uri="{FF2B5EF4-FFF2-40B4-BE49-F238E27FC236}">
              <a16:creationId xmlns:a16="http://schemas.microsoft.com/office/drawing/2014/main" id="{00000000-0008-0000-0000-0000FD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4" name="AutoShape 3" descr="007c01c5fed0$2d4d4ae0$1e00a8c0@vinhtam">
          <a:extLst>
            <a:ext uri="{FF2B5EF4-FFF2-40B4-BE49-F238E27FC236}">
              <a16:creationId xmlns:a16="http://schemas.microsoft.com/office/drawing/2014/main" id="{00000000-0008-0000-0000-0000FE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5" name="AutoShape 3" descr="007c01c5fed0$2d4d4ae0$1e00a8c0@vinhtam">
          <a:extLst>
            <a:ext uri="{FF2B5EF4-FFF2-40B4-BE49-F238E27FC236}">
              <a16:creationId xmlns:a16="http://schemas.microsoft.com/office/drawing/2014/main" id="{00000000-0008-0000-0000-0000FF00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56" name="AutoShape 3" descr="007c01c5fed0$2d4d4ae0$1e00a8c0@vinhtam">
          <a:extLst>
            <a:ext uri="{FF2B5EF4-FFF2-40B4-BE49-F238E27FC236}">
              <a16:creationId xmlns:a16="http://schemas.microsoft.com/office/drawing/2014/main" id="{00000000-0008-0000-0000-000000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57" name="AutoShape 2" descr="007c01c5fed0$2d4d4ae0$1e00a8c0@vinhtam">
          <a:extLst>
            <a:ext uri="{FF2B5EF4-FFF2-40B4-BE49-F238E27FC236}">
              <a16:creationId xmlns:a16="http://schemas.microsoft.com/office/drawing/2014/main" id="{00000000-0008-0000-0000-000001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58" name="AutoShape 2" descr="007c01c5fed0$2d4d4ae0$1e00a8c0@vinhtam">
          <a:extLst>
            <a:ext uri="{FF2B5EF4-FFF2-40B4-BE49-F238E27FC236}">
              <a16:creationId xmlns:a16="http://schemas.microsoft.com/office/drawing/2014/main" id="{00000000-0008-0000-0000-000002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59" name="AutoShape 2" descr="007c01c5fed0$2d4d4ae0$1e00a8c0@vinhtam">
          <a:extLst>
            <a:ext uri="{FF2B5EF4-FFF2-40B4-BE49-F238E27FC236}">
              <a16:creationId xmlns:a16="http://schemas.microsoft.com/office/drawing/2014/main" id="{00000000-0008-0000-0000-000003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60" name="AutoShape 2" descr="007c01c5fed0$2d4d4ae0$1e00a8c0@vinhtam">
          <a:extLst>
            <a:ext uri="{FF2B5EF4-FFF2-40B4-BE49-F238E27FC236}">
              <a16:creationId xmlns:a16="http://schemas.microsoft.com/office/drawing/2014/main" id="{00000000-0008-0000-0000-000004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61" name="AutoShape 2" descr="007c01c5fed0$2d4d4ae0$1e00a8c0@vinhtam">
          <a:extLst>
            <a:ext uri="{FF2B5EF4-FFF2-40B4-BE49-F238E27FC236}">
              <a16:creationId xmlns:a16="http://schemas.microsoft.com/office/drawing/2014/main" id="{00000000-0008-0000-0000-000005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62" name="AutoShape 2" descr="007c01c5fed0$2d4d4ae0$1e00a8c0@vinhtam">
          <a:extLst>
            <a:ext uri="{FF2B5EF4-FFF2-40B4-BE49-F238E27FC236}">
              <a16:creationId xmlns:a16="http://schemas.microsoft.com/office/drawing/2014/main" id="{00000000-0008-0000-0000-000006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3" name="AutoShape 3" descr="007c01c5fed0$2d4d4ae0$1e00a8c0@vinhtam">
          <a:extLst>
            <a:ext uri="{FF2B5EF4-FFF2-40B4-BE49-F238E27FC236}">
              <a16:creationId xmlns:a16="http://schemas.microsoft.com/office/drawing/2014/main" id="{00000000-0008-0000-0000-000007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4" name="AutoShape 3" descr="007c01c5fed0$2d4d4ae0$1e00a8c0@vinhtam">
          <a:extLst>
            <a:ext uri="{FF2B5EF4-FFF2-40B4-BE49-F238E27FC236}">
              <a16:creationId xmlns:a16="http://schemas.microsoft.com/office/drawing/2014/main" id="{00000000-0008-0000-0000-000008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5" name="AutoShape 3" descr="007c01c5fed0$2d4d4ae0$1e00a8c0@vinhtam">
          <a:extLst>
            <a:ext uri="{FF2B5EF4-FFF2-40B4-BE49-F238E27FC236}">
              <a16:creationId xmlns:a16="http://schemas.microsoft.com/office/drawing/2014/main" id="{00000000-0008-0000-0000-000009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6" name="AutoShape 3" descr="007c01c5fed0$2d4d4ae0$1e00a8c0@vinhtam">
          <a:extLst>
            <a:ext uri="{FF2B5EF4-FFF2-40B4-BE49-F238E27FC236}">
              <a16:creationId xmlns:a16="http://schemas.microsoft.com/office/drawing/2014/main" id="{00000000-0008-0000-0000-00000A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7" name="AutoShape 3" descr="007c01c5fed0$2d4d4ae0$1e00a8c0@vinhtam">
          <a:extLst>
            <a:ext uri="{FF2B5EF4-FFF2-40B4-BE49-F238E27FC236}">
              <a16:creationId xmlns:a16="http://schemas.microsoft.com/office/drawing/2014/main" id="{00000000-0008-0000-0000-00000B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8" name="AutoShape 3" descr="007c01c5fed0$2d4d4ae0$1e00a8c0@vinhtam">
          <a:extLst>
            <a:ext uri="{FF2B5EF4-FFF2-40B4-BE49-F238E27FC236}">
              <a16:creationId xmlns:a16="http://schemas.microsoft.com/office/drawing/2014/main" id="{00000000-0008-0000-0000-00000C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69" name="AutoShape 3" descr="007c01c5fed0$2d4d4ae0$1e00a8c0@vinhtam">
          <a:extLst>
            <a:ext uri="{FF2B5EF4-FFF2-40B4-BE49-F238E27FC236}">
              <a16:creationId xmlns:a16="http://schemas.microsoft.com/office/drawing/2014/main" id="{00000000-0008-0000-0000-00000D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0" name="AutoShape 3" descr="007c01c5fed0$2d4d4ae0$1e00a8c0@vinhtam">
          <a:extLst>
            <a:ext uri="{FF2B5EF4-FFF2-40B4-BE49-F238E27FC236}">
              <a16:creationId xmlns:a16="http://schemas.microsoft.com/office/drawing/2014/main" id="{00000000-0008-0000-0000-00000E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1" name="AutoShape 3" descr="007c01c5fed0$2d4d4ae0$1e00a8c0@vinhtam">
          <a:extLst>
            <a:ext uri="{FF2B5EF4-FFF2-40B4-BE49-F238E27FC236}">
              <a16:creationId xmlns:a16="http://schemas.microsoft.com/office/drawing/2014/main" id="{00000000-0008-0000-0000-00000F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2" name="AutoShape 3" descr="007c01c5fed0$2d4d4ae0$1e00a8c0@vinhtam">
          <a:extLst>
            <a:ext uri="{FF2B5EF4-FFF2-40B4-BE49-F238E27FC236}">
              <a16:creationId xmlns:a16="http://schemas.microsoft.com/office/drawing/2014/main" id="{00000000-0008-0000-0000-000010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3" name="AutoShape 3" descr="007c01c5fed0$2d4d4ae0$1e00a8c0@vinhtam">
          <a:extLst>
            <a:ext uri="{FF2B5EF4-FFF2-40B4-BE49-F238E27FC236}">
              <a16:creationId xmlns:a16="http://schemas.microsoft.com/office/drawing/2014/main" id="{00000000-0008-0000-0000-000011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4" name="AutoShape 3" descr="007c01c5fed0$2d4d4ae0$1e00a8c0@vinhtam">
          <a:extLst>
            <a:ext uri="{FF2B5EF4-FFF2-40B4-BE49-F238E27FC236}">
              <a16:creationId xmlns:a16="http://schemas.microsoft.com/office/drawing/2014/main" id="{00000000-0008-0000-0000-000012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5" name="AutoShape 3" descr="007c01c5fed0$2d4d4ae0$1e00a8c0@vinhtam">
          <a:extLst>
            <a:ext uri="{FF2B5EF4-FFF2-40B4-BE49-F238E27FC236}">
              <a16:creationId xmlns:a16="http://schemas.microsoft.com/office/drawing/2014/main" id="{00000000-0008-0000-0000-000013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6" name="AutoShape 3" descr="007c01c5fed0$2d4d4ae0$1e00a8c0@vinhtam">
          <a:extLst>
            <a:ext uri="{FF2B5EF4-FFF2-40B4-BE49-F238E27FC236}">
              <a16:creationId xmlns:a16="http://schemas.microsoft.com/office/drawing/2014/main" id="{00000000-0008-0000-0000-000014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7" name="AutoShape 3" descr="007c01c5fed0$2d4d4ae0$1e00a8c0@vinhtam">
          <a:extLst>
            <a:ext uri="{FF2B5EF4-FFF2-40B4-BE49-F238E27FC236}">
              <a16:creationId xmlns:a16="http://schemas.microsoft.com/office/drawing/2014/main" id="{00000000-0008-0000-0000-000015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75285" cy="457200"/>
    <xdr:sp macro="" textlink="">
      <xdr:nvSpPr>
        <xdr:cNvPr id="278" name="AutoShape 3" descr="007c01c5fed0$2d4d4ae0$1e00a8c0@vinhtam">
          <a:extLst>
            <a:ext uri="{FF2B5EF4-FFF2-40B4-BE49-F238E27FC236}">
              <a16:creationId xmlns:a16="http://schemas.microsoft.com/office/drawing/2014/main" id="{00000000-0008-0000-0000-000016010000}"/>
            </a:ext>
          </a:extLst>
        </xdr:cNvPr>
        <xdr:cNvSpPr>
          <a:spLocks noChangeAspect="1" noChangeArrowheads="1"/>
        </xdr:cNvSpPr>
      </xdr:nvSpPr>
      <xdr:spPr>
        <a:xfrm>
          <a:off x="2390775" y="90535125"/>
          <a:ext cx="37528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79" name="AutoShape 2" descr="007c01c5fed0$2d4d4ae0$1e00a8c0@vinhtam">
          <a:extLst>
            <a:ext uri="{FF2B5EF4-FFF2-40B4-BE49-F238E27FC236}">
              <a16:creationId xmlns:a16="http://schemas.microsoft.com/office/drawing/2014/main" id="{00000000-0008-0000-0000-000017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80" name="AutoShape 2" descr="007c01c5fed0$2d4d4ae0$1e00a8c0@vinhtam">
          <a:extLst>
            <a:ext uri="{FF2B5EF4-FFF2-40B4-BE49-F238E27FC236}">
              <a16:creationId xmlns:a16="http://schemas.microsoft.com/office/drawing/2014/main" id="{00000000-0008-0000-0000-000018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81" name="AutoShape 2" descr="007c01c5fed0$2d4d4ae0$1e00a8c0@vinhtam">
          <a:extLst>
            <a:ext uri="{FF2B5EF4-FFF2-40B4-BE49-F238E27FC236}">
              <a16:creationId xmlns:a16="http://schemas.microsoft.com/office/drawing/2014/main" id="{00000000-0008-0000-0000-000019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82" name="AutoShape 2" descr="007c01c5fed0$2d4d4ae0$1e00a8c0@vinhtam">
          <a:extLst>
            <a:ext uri="{FF2B5EF4-FFF2-40B4-BE49-F238E27FC236}">
              <a16:creationId xmlns:a16="http://schemas.microsoft.com/office/drawing/2014/main" id="{00000000-0008-0000-0000-00001A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352425" cy="431800"/>
    <xdr:sp macro="" textlink="">
      <xdr:nvSpPr>
        <xdr:cNvPr id="283" name="AutoShape 2" descr="007c01c5fed0$2d4d4ae0$1e00a8c0@vinhtam">
          <a:extLst>
            <a:ext uri="{FF2B5EF4-FFF2-40B4-BE49-F238E27FC236}">
              <a16:creationId xmlns:a16="http://schemas.microsoft.com/office/drawing/2014/main" id="{00000000-0008-0000-0000-00001B010000}"/>
            </a:ext>
          </a:extLst>
        </xdr:cNvPr>
        <xdr:cNvSpPr>
          <a:spLocks noChangeAspect="1" noChangeArrowheads="1"/>
        </xdr:cNvSpPr>
      </xdr:nvSpPr>
      <xdr:spPr>
        <a:xfrm>
          <a:off x="2390775" y="90535125"/>
          <a:ext cx="3524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30</xdr:row>
      <xdr:rowOff>0</xdr:rowOff>
    </xdr:from>
    <xdr:ext cx="441325" cy="431800"/>
    <xdr:sp macro="" textlink="">
      <xdr:nvSpPr>
        <xdr:cNvPr id="284" name="AutoShape 2" descr="007c01c5fed0$2d4d4ae0$1e00a8c0@vinhtam">
          <a:extLst>
            <a:ext uri="{FF2B5EF4-FFF2-40B4-BE49-F238E27FC236}">
              <a16:creationId xmlns:a16="http://schemas.microsoft.com/office/drawing/2014/main" id="{00000000-0008-0000-0000-00001C010000}"/>
            </a:ext>
          </a:extLst>
        </xdr:cNvPr>
        <xdr:cNvSpPr>
          <a:spLocks noChangeAspect="1" noChangeArrowheads="1"/>
        </xdr:cNvSpPr>
      </xdr:nvSpPr>
      <xdr:spPr>
        <a:xfrm>
          <a:off x="2390775" y="90535125"/>
          <a:ext cx="44132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ang%20Nguyen/Google%20Drive/Project/Tinh%20toan%20gia%20hoa%20chat%20dac%20biet/&#272;&#7883;nh%20m&#7913;c%20t&#7915;ng%20m&#225;y%20theo%20t&#7915;ng%20m&#7913;c%20gi&#225;/2016/Duyet/Bang%20tinh%20tieu%20thu%20TOP%20-%20phan%20dinh%20tar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ợi nhuận - Năm huề vốn"/>
      <sheetName val="DATA (2)"/>
      <sheetName val="Giá bán"/>
      <sheetName val="Bang gia test"/>
      <sheetName val="Plan 2016"/>
      <sheetName val="Bang gia LT"/>
      <sheetName val="Tieu thụ"/>
    </sheetNames>
    <sheetDataSet>
      <sheetData sheetId="0" refreshError="1"/>
      <sheetData sheetId="1" refreshError="1"/>
      <sheetData sheetId="2" refreshError="1">
        <row r="10">
          <cell r="B10" t="str">
            <v>Cleaning Solution (Clean A)</v>
          </cell>
        </row>
        <row r="21">
          <cell r="B21" t="str">
            <v>RecombiPlasTin 2G 5 x 20 mL</v>
          </cell>
        </row>
        <row r="22">
          <cell r="B22" t="str">
            <v>RecombiPlasTin 2G 5 x 8 mL</v>
          </cell>
        </row>
        <row r="23">
          <cell r="B23" t="str">
            <v>PT-Fibrinogen HS Plus</v>
          </cell>
        </row>
        <row r="24">
          <cell r="B24" t="str">
            <v>PT-Fibrinogen</v>
          </cell>
        </row>
        <row r="25">
          <cell r="B25" t="str">
            <v>Fibrinogen-C</v>
          </cell>
        </row>
        <row r="26">
          <cell r="B26" t="str">
            <v>Fibrinogen-C XL</v>
          </cell>
        </row>
        <row r="27">
          <cell r="B27" t="str">
            <v>Fibrinogen QFA Thrombin 10 x 2 mL</v>
          </cell>
        </row>
        <row r="28">
          <cell r="B28" t="str">
            <v>Fibrinogen QFA Thrombin 10 x 5 mL</v>
          </cell>
        </row>
        <row r="29">
          <cell r="B29" t="str">
            <v>FIBRINOGEN CLAUSS</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15"/>
  <sheetViews>
    <sheetView tabSelected="1" zoomScale="77" zoomScaleNormal="77" zoomScaleSheetLayoutView="82" workbookViewId="0">
      <selection activeCell="A6" sqref="A6:E6"/>
    </sheetView>
  </sheetViews>
  <sheetFormatPr defaultRowHeight="15" x14ac:dyDescent="0.25"/>
  <cols>
    <col min="1" max="1" width="6.875" style="1" customWidth="1"/>
    <col min="2" max="2" width="32.75" style="23" customWidth="1"/>
    <col min="3" max="3" width="77.625" style="64" customWidth="1"/>
    <col min="4" max="4" width="7.875" style="21" customWidth="1"/>
    <col min="5" max="5" width="13.5" style="75" customWidth="1"/>
    <col min="6" max="6" width="18.5" style="34" customWidth="1"/>
    <col min="7" max="7" width="9" style="1"/>
    <col min="8" max="8" width="14.625" style="1" customWidth="1"/>
    <col min="9" max="9" width="20.875" style="1" customWidth="1"/>
    <col min="10" max="10" width="22.375" style="34" customWidth="1"/>
    <col min="11" max="230" width="9" style="1"/>
    <col min="231" max="231" width="5.625" style="1" customWidth="1"/>
    <col min="232" max="232" width="23.875" style="1" customWidth="1"/>
    <col min="233" max="233" width="28.125" style="1" customWidth="1"/>
    <col min="234" max="234" width="10.75" style="1" customWidth="1"/>
    <col min="235" max="235" width="8.75" style="1" customWidth="1"/>
    <col min="236" max="236" width="10.125" style="1" customWidth="1"/>
    <col min="237" max="239" width="11.75" style="1" customWidth="1"/>
    <col min="240" max="240" width="5.375" style="1" customWidth="1"/>
    <col min="241" max="241" width="12" style="1" customWidth="1"/>
    <col min="242" max="242" width="14" style="1" customWidth="1"/>
    <col min="243" max="243" width="9.25" style="1" customWidth="1"/>
    <col min="244" max="244" width="19.375" style="1" customWidth="1"/>
    <col min="245" max="246" width="9" style="1" customWidth="1"/>
    <col min="247" max="248" width="8" style="1" customWidth="1"/>
    <col min="249" max="250" width="9" style="1" customWidth="1"/>
    <col min="251" max="251" width="8" style="1" customWidth="1"/>
    <col min="252" max="486" width="9" style="1"/>
    <col min="487" max="487" width="5.625" style="1" customWidth="1"/>
    <col min="488" max="488" width="23.875" style="1" customWidth="1"/>
    <col min="489" max="489" width="28.125" style="1" customWidth="1"/>
    <col min="490" max="490" width="10.75" style="1" customWidth="1"/>
    <col min="491" max="491" width="8.75" style="1" customWidth="1"/>
    <col min="492" max="492" width="10.125" style="1" customWidth="1"/>
    <col min="493" max="495" width="11.75" style="1" customWidth="1"/>
    <col min="496" max="496" width="5.375" style="1" customWidth="1"/>
    <col min="497" max="497" width="12" style="1" customWidth="1"/>
    <col min="498" max="498" width="14" style="1" customWidth="1"/>
    <col min="499" max="499" width="9.25" style="1" customWidth="1"/>
    <col min="500" max="500" width="19.375" style="1" customWidth="1"/>
    <col min="501" max="502" width="9" style="1" customWidth="1"/>
    <col min="503" max="504" width="8" style="1" customWidth="1"/>
    <col min="505" max="506" width="9" style="1" customWidth="1"/>
    <col min="507" max="507" width="8" style="1" customWidth="1"/>
    <col min="508" max="742" width="9" style="1"/>
    <col min="743" max="743" width="5.625" style="1" customWidth="1"/>
    <col min="744" max="744" width="23.875" style="1" customWidth="1"/>
    <col min="745" max="745" width="28.125" style="1" customWidth="1"/>
    <col min="746" max="746" width="10.75" style="1" customWidth="1"/>
    <col min="747" max="747" width="8.75" style="1" customWidth="1"/>
    <col min="748" max="748" width="10.125" style="1" customWidth="1"/>
    <col min="749" max="751" width="11.75" style="1" customWidth="1"/>
    <col min="752" max="752" width="5.375" style="1" customWidth="1"/>
    <col min="753" max="753" width="12" style="1" customWidth="1"/>
    <col min="754" max="754" width="14" style="1" customWidth="1"/>
    <col min="755" max="755" width="9.25" style="1" customWidth="1"/>
    <col min="756" max="756" width="19.375" style="1" customWidth="1"/>
    <col min="757" max="758" width="9" style="1" customWidth="1"/>
    <col min="759" max="760" width="8" style="1" customWidth="1"/>
    <col min="761" max="762" width="9" style="1" customWidth="1"/>
    <col min="763" max="763" width="8" style="1" customWidth="1"/>
    <col min="764" max="998" width="9" style="1"/>
    <col min="999" max="999" width="5.625" style="1" customWidth="1"/>
    <col min="1000" max="1000" width="23.875" style="1" customWidth="1"/>
    <col min="1001" max="1001" width="28.125" style="1" customWidth="1"/>
    <col min="1002" max="1002" width="10.75" style="1" customWidth="1"/>
    <col min="1003" max="1003" width="8.75" style="1" customWidth="1"/>
    <col min="1004" max="1004" width="10.125" style="1" customWidth="1"/>
    <col min="1005" max="1007" width="11.75" style="1" customWidth="1"/>
    <col min="1008" max="1008" width="5.375" style="1" customWidth="1"/>
    <col min="1009" max="1009" width="12" style="1" customWidth="1"/>
    <col min="1010" max="1010" width="14" style="1" customWidth="1"/>
    <col min="1011" max="1011" width="9.25" style="1" customWidth="1"/>
    <col min="1012" max="1012" width="19.375" style="1" customWidth="1"/>
    <col min="1013" max="1014" width="9" style="1" customWidth="1"/>
    <col min="1015" max="1016" width="8" style="1" customWidth="1"/>
    <col min="1017" max="1018" width="9" style="1" customWidth="1"/>
    <col min="1019" max="1019" width="8" style="1" customWidth="1"/>
    <col min="1020" max="1254" width="9" style="1"/>
    <col min="1255" max="1255" width="5.625" style="1" customWidth="1"/>
    <col min="1256" max="1256" width="23.875" style="1" customWidth="1"/>
    <col min="1257" max="1257" width="28.125" style="1" customWidth="1"/>
    <col min="1258" max="1258" width="10.75" style="1" customWidth="1"/>
    <col min="1259" max="1259" width="8.75" style="1" customWidth="1"/>
    <col min="1260" max="1260" width="10.125" style="1" customWidth="1"/>
    <col min="1261" max="1263" width="11.75" style="1" customWidth="1"/>
    <col min="1264" max="1264" width="5.375" style="1" customWidth="1"/>
    <col min="1265" max="1265" width="12" style="1" customWidth="1"/>
    <col min="1266" max="1266" width="14" style="1" customWidth="1"/>
    <col min="1267" max="1267" width="9.25" style="1" customWidth="1"/>
    <col min="1268" max="1268" width="19.375" style="1" customWidth="1"/>
    <col min="1269" max="1270" width="9" style="1" customWidth="1"/>
    <col min="1271" max="1272" width="8" style="1" customWidth="1"/>
    <col min="1273" max="1274" width="9" style="1" customWidth="1"/>
    <col min="1275" max="1275" width="8" style="1" customWidth="1"/>
    <col min="1276" max="1510" width="9" style="1"/>
    <col min="1511" max="1511" width="5.625" style="1" customWidth="1"/>
    <col min="1512" max="1512" width="23.875" style="1" customWidth="1"/>
    <col min="1513" max="1513" width="28.125" style="1" customWidth="1"/>
    <col min="1514" max="1514" width="10.75" style="1" customWidth="1"/>
    <col min="1515" max="1515" width="8.75" style="1" customWidth="1"/>
    <col min="1516" max="1516" width="10.125" style="1" customWidth="1"/>
    <col min="1517" max="1519" width="11.75" style="1" customWidth="1"/>
    <col min="1520" max="1520" width="5.375" style="1" customWidth="1"/>
    <col min="1521" max="1521" width="12" style="1" customWidth="1"/>
    <col min="1522" max="1522" width="14" style="1" customWidth="1"/>
    <col min="1523" max="1523" width="9.25" style="1" customWidth="1"/>
    <col min="1524" max="1524" width="19.375" style="1" customWidth="1"/>
    <col min="1525" max="1526" width="9" style="1" customWidth="1"/>
    <col min="1527" max="1528" width="8" style="1" customWidth="1"/>
    <col min="1529" max="1530" width="9" style="1" customWidth="1"/>
    <col min="1531" max="1531" width="8" style="1" customWidth="1"/>
    <col min="1532" max="1766" width="9" style="1"/>
    <col min="1767" max="1767" width="5.625" style="1" customWidth="1"/>
    <col min="1768" max="1768" width="23.875" style="1" customWidth="1"/>
    <col min="1769" max="1769" width="28.125" style="1" customWidth="1"/>
    <col min="1770" max="1770" width="10.75" style="1" customWidth="1"/>
    <col min="1771" max="1771" width="8.75" style="1" customWidth="1"/>
    <col min="1772" max="1772" width="10.125" style="1" customWidth="1"/>
    <col min="1773" max="1775" width="11.75" style="1" customWidth="1"/>
    <col min="1776" max="1776" width="5.375" style="1" customWidth="1"/>
    <col min="1777" max="1777" width="12" style="1" customWidth="1"/>
    <col min="1778" max="1778" width="14" style="1" customWidth="1"/>
    <col min="1779" max="1779" width="9.25" style="1" customWidth="1"/>
    <col min="1780" max="1780" width="19.375" style="1" customWidth="1"/>
    <col min="1781" max="1782" width="9" style="1" customWidth="1"/>
    <col min="1783" max="1784" width="8" style="1" customWidth="1"/>
    <col min="1785" max="1786" width="9" style="1" customWidth="1"/>
    <col min="1787" max="1787" width="8" style="1" customWidth="1"/>
    <col min="1788" max="2022" width="9" style="1"/>
    <col min="2023" max="2023" width="5.625" style="1" customWidth="1"/>
    <col min="2024" max="2024" width="23.875" style="1" customWidth="1"/>
    <col min="2025" max="2025" width="28.125" style="1" customWidth="1"/>
    <col min="2026" max="2026" width="10.75" style="1" customWidth="1"/>
    <col min="2027" max="2027" width="8.75" style="1" customWidth="1"/>
    <col min="2028" max="2028" width="10.125" style="1" customWidth="1"/>
    <col min="2029" max="2031" width="11.75" style="1" customWidth="1"/>
    <col min="2032" max="2032" width="5.375" style="1" customWidth="1"/>
    <col min="2033" max="2033" width="12" style="1" customWidth="1"/>
    <col min="2034" max="2034" width="14" style="1" customWidth="1"/>
    <col min="2035" max="2035" width="9.25" style="1" customWidth="1"/>
    <col min="2036" max="2036" width="19.375" style="1" customWidth="1"/>
    <col min="2037" max="2038" width="9" style="1" customWidth="1"/>
    <col min="2039" max="2040" width="8" style="1" customWidth="1"/>
    <col min="2041" max="2042" width="9" style="1" customWidth="1"/>
    <col min="2043" max="2043" width="8" style="1" customWidth="1"/>
    <col min="2044" max="2278" width="9" style="1"/>
    <col min="2279" max="2279" width="5.625" style="1" customWidth="1"/>
    <col min="2280" max="2280" width="23.875" style="1" customWidth="1"/>
    <col min="2281" max="2281" width="28.125" style="1" customWidth="1"/>
    <col min="2282" max="2282" width="10.75" style="1" customWidth="1"/>
    <col min="2283" max="2283" width="8.75" style="1" customWidth="1"/>
    <col min="2284" max="2284" width="10.125" style="1" customWidth="1"/>
    <col min="2285" max="2287" width="11.75" style="1" customWidth="1"/>
    <col min="2288" max="2288" width="5.375" style="1" customWidth="1"/>
    <col min="2289" max="2289" width="12" style="1" customWidth="1"/>
    <col min="2290" max="2290" width="14" style="1" customWidth="1"/>
    <col min="2291" max="2291" width="9.25" style="1" customWidth="1"/>
    <col min="2292" max="2292" width="19.375" style="1" customWidth="1"/>
    <col min="2293" max="2294" width="9" style="1" customWidth="1"/>
    <col min="2295" max="2296" width="8" style="1" customWidth="1"/>
    <col min="2297" max="2298" width="9" style="1" customWidth="1"/>
    <col min="2299" max="2299" width="8" style="1" customWidth="1"/>
    <col min="2300" max="2534" width="9" style="1"/>
    <col min="2535" max="2535" width="5.625" style="1" customWidth="1"/>
    <col min="2536" max="2536" width="23.875" style="1" customWidth="1"/>
    <col min="2537" max="2537" width="28.125" style="1" customWidth="1"/>
    <col min="2538" max="2538" width="10.75" style="1" customWidth="1"/>
    <col min="2539" max="2539" width="8.75" style="1" customWidth="1"/>
    <col min="2540" max="2540" width="10.125" style="1" customWidth="1"/>
    <col min="2541" max="2543" width="11.75" style="1" customWidth="1"/>
    <col min="2544" max="2544" width="5.375" style="1" customWidth="1"/>
    <col min="2545" max="2545" width="12" style="1" customWidth="1"/>
    <col min="2546" max="2546" width="14" style="1" customWidth="1"/>
    <col min="2547" max="2547" width="9.25" style="1" customWidth="1"/>
    <col min="2548" max="2548" width="19.375" style="1" customWidth="1"/>
    <col min="2549" max="2550" width="9" style="1" customWidth="1"/>
    <col min="2551" max="2552" width="8" style="1" customWidth="1"/>
    <col min="2553" max="2554" width="9" style="1" customWidth="1"/>
    <col min="2555" max="2555" width="8" style="1" customWidth="1"/>
    <col min="2556" max="2790" width="9" style="1"/>
    <col min="2791" max="2791" width="5.625" style="1" customWidth="1"/>
    <col min="2792" max="2792" width="23.875" style="1" customWidth="1"/>
    <col min="2793" max="2793" width="28.125" style="1" customWidth="1"/>
    <col min="2794" max="2794" width="10.75" style="1" customWidth="1"/>
    <col min="2795" max="2795" width="8.75" style="1" customWidth="1"/>
    <col min="2796" max="2796" width="10.125" style="1" customWidth="1"/>
    <col min="2797" max="2799" width="11.75" style="1" customWidth="1"/>
    <col min="2800" max="2800" width="5.375" style="1" customWidth="1"/>
    <col min="2801" max="2801" width="12" style="1" customWidth="1"/>
    <col min="2802" max="2802" width="14" style="1" customWidth="1"/>
    <col min="2803" max="2803" width="9.25" style="1" customWidth="1"/>
    <col min="2804" max="2804" width="19.375" style="1" customWidth="1"/>
    <col min="2805" max="2806" width="9" style="1" customWidth="1"/>
    <col min="2807" max="2808" width="8" style="1" customWidth="1"/>
    <col min="2809" max="2810" width="9" style="1" customWidth="1"/>
    <col min="2811" max="2811" width="8" style="1" customWidth="1"/>
    <col min="2812" max="3046" width="9" style="1"/>
    <col min="3047" max="3047" width="5.625" style="1" customWidth="1"/>
    <col min="3048" max="3048" width="23.875" style="1" customWidth="1"/>
    <col min="3049" max="3049" width="28.125" style="1" customWidth="1"/>
    <col min="3050" max="3050" width="10.75" style="1" customWidth="1"/>
    <col min="3051" max="3051" width="8.75" style="1" customWidth="1"/>
    <col min="3052" max="3052" width="10.125" style="1" customWidth="1"/>
    <col min="3053" max="3055" width="11.75" style="1" customWidth="1"/>
    <col min="3056" max="3056" width="5.375" style="1" customWidth="1"/>
    <col min="3057" max="3057" width="12" style="1" customWidth="1"/>
    <col min="3058" max="3058" width="14" style="1" customWidth="1"/>
    <col min="3059" max="3059" width="9.25" style="1" customWidth="1"/>
    <col min="3060" max="3060" width="19.375" style="1" customWidth="1"/>
    <col min="3061" max="3062" width="9" style="1" customWidth="1"/>
    <col min="3063" max="3064" width="8" style="1" customWidth="1"/>
    <col min="3065" max="3066" width="9" style="1" customWidth="1"/>
    <col min="3067" max="3067" width="8" style="1" customWidth="1"/>
    <col min="3068" max="3302" width="9" style="1"/>
    <col min="3303" max="3303" width="5.625" style="1" customWidth="1"/>
    <col min="3304" max="3304" width="23.875" style="1" customWidth="1"/>
    <col min="3305" max="3305" width="28.125" style="1" customWidth="1"/>
    <col min="3306" max="3306" width="10.75" style="1" customWidth="1"/>
    <col min="3307" max="3307" width="8.75" style="1" customWidth="1"/>
    <col min="3308" max="3308" width="10.125" style="1" customWidth="1"/>
    <col min="3309" max="3311" width="11.75" style="1" customWidth="1"/>
    <col min="3312" max="3312" width="5.375" style="1" customWidth="1"/>
    <col min="3313" max="3313" width="12" style="1" customWidth="1"/>
    <col min="3314" max="3314" width="14" style="1" customWidth="1"/>
    <col min="3315" max="3315" width="9.25" style="1" customWidth="1"/>
    <col min="3316" max="3316" width="19.375" style="1" customWidth="1"/>
    <col min="3317" max="3318" width="9" style="1" customWidth="1"/>
    <col min="3319" max="3320" width="8" style="1" customWidth="1"/>
    <col min="3321" max="3322" width="9" style="1" customWidth="1"/>
    <col min="3323" max="3323" width="8" style="1" customWidth="1"/>
    <col min="3324" max="3558" width="9" style="1"/>
    <col min="3559" max="3559" width="5.625" style="1" customWidth="1"/>
    <col min="3560" max="3560" width="23.875" style="1" customWidth="1"/>
    <col min="3561" max="3561" width="28.125" style="1" customWidth="1"/>
    <col min="3562" max="3562" width="10.75" style="1" customWidth="1"/>
    <col min="3563" max="3563" width="8.75" style="1" customWidth="1"/>
    <col min="3564" max="3564" width="10.125" style="1" customWidth="1"/>
    <col min="3565" max="3567" width="11.75" style="1" customWidth="1"/>
    <col min="3568" max="3568" width="5.375" style="1" customWidth="1"/>
    <col min="3569" max="3569" width="12" style="1" customWidth="1"/>
    <col min="3570" max="3570" width="14" style="1" customWidth="1"/>
    <col min="3571" max="3571" width="9.25" style="1" customWidth="1"/>
    <col min="3572" max="3572" width="19.375" style="1" customWidth="1"/>
    <col min="3573" max="3574" width="9" style="1" customWidth="1"/>
    <col min="3575" max="3576" width="8" style="1" customWidth="1"/>
    <col min="3577" max="3578" width="9" style="1" customWidth="1"/>
    <col min="3579" max="3579" width="8" style="1" customWidth="1"/>
    <col min="3580" max="3814" width="9" style="1"/>
    <col min="3815" max="3815" width="5.625" style="1" customWidth="1"/>
    <col min="3816" max="3816" width="23.875" style="1" customWidth="1"/>
    <col min="3817" max="3817" width="28.125" style="1" customWidth="1"/>
    <col min="3818" max="3818" width="10.75" style="1" customWidth="1"/>
    <col min="3819" max="3819" width="8.75" style="1" customWidth="1"/>
    <col min="3820" max="3820" width="10.125" style="1" customWidth="1"/>
    <col min="3821" max="3823" width="11.75" style="1" customWidth="1"/>
    <col min="3824" max="3824" width="5.375" style="1" customWidth="1"/>
    <col min="3825" max="3825" width="12" style="1" customWidth="1"/>
    <col min="3826" max="3826" width="14" style="1" customWidth="1"/>
    <col min="3827" max="3827" width="9.25" style="1" customWidth="1"/>
    <col min="3828" max="3828" width="19.375" style="1" customWidth="1"/>
    <col min="3829" max="3830" width="9" style="1" customWidth="1"/>
    <col min="3831" max="3832" width="8" style="1" customWidth="1"/>
    <col min="3833" max="3834" width="9" style="1" customWidth="1"/>
    <col min="3835" max="3835" width="8" style="1" customWidth="1"/>
    <col min="3836" max="4070" width="9" style="1"/>
    <col min="4071" max="4071" width="5.625" style="1" customWidth="1"/>
    <col min="4072" max="4072" width="23.875" style="1" customWidth="1"/>
    <col min="4073" max="4073" width="28.125" style="1" customWidth="1"/>
    <col min="4074" max="4074" width="10.75" style="1" customWidth="1"/>
    <col min="4075" max="4075" width="8.75" style="1" customWidth="1"/>
    <col min="4076" max="4076" width="10.125" style="1" customWidth="1"/>
    <col min="4077" max="4079" width="11.75" style="1" customWidth="1"/>
    <col min="4080" max="4080" width="5.375" style="1" customWidth="1"/>
    <col min="4081" max="4081" width="12" style="1" customWidth="1"/>
    <col min="4082" max="4082" width="14" style="1" customWidth="1"/>
    <col min="4083" max="4083" width="9.25" style="1" customWidth="1"/>
    <col min="4084" max="4084" width="19.375" style="1" customWidth="1"/>
    <col min="4085" max="4086" width="9" style="1" customWidth="1"/>
    <col min="4087" max="4088" width="8" style="1" customWidth="1"/>
    <col min="4089" max="4090" width="9" style="1" customWidth="1"/>
    <col min="4091" max="4091" width="8" style="1" customWidth="1"/>
    <col min="4092" max="4326" width="9" style="1"/>
    <col min="4327" max="4327" width="5.625" style="1" customWidth="1"/>
    <col min="4328" max="4328" width="23.875" style="1" customWidth="1"/>
    <col min="4329" max="4329" width="28.125" style="1" customWidth="1"/>
    <col min="4330" max="4330" width="10.75" style="1" customWidth="1"/>
    <col min="4331" max="4331" width="8.75" style="1" customWidth="1"/>
    <col min="4332" max="4332" width="10.125" style="1" customWidth="1"/>
    <col min="4333" max="4335" width="11.75" style="1" customWidth="1"/>
    <col min="4336" max="4336" width="5.375" style="1" customWidth="1"/>
    <col min="4337" max="4337" width="12" style="1" customWidth="1"/>
    <col min="4338" max="4338" width="14" style="1" customWidth="1"/>
    <col min="4339" max="4339" width="9.25" style="1" customWidth="1"/>
    <col min="4340" max="4340" width="19.375" style="1" customWidth="1"/>
    <col min="4341" max="4342" width="9" style="1" customWidth="1"/>
    <col min="4343" max="4344" width="8" style="1" customWidth="1"/>
    <col min="4345" max="4346" width="9" style="1" customWidth="1"/>
    <col min="4347" max="4347" width="8" style="1" customWidth="1"/>
    <col min="4348" max="4582" width="9" style="1"/>
    <col min="4583" max="4583" width="5.625" style="1" customWidth="1"/>
    <col min="4584" max="4584" width="23.875" style="1" customWidth="1"/>
    <col min="4585" max="4585" width="28.125" style="1" customWidth="1"/>
    <col min="4586" max="4586" width="10.75" style="1" customWidth="1"/>
    <col min="4587" max="4587" width="8.75" style="1" customWidth="1"/>
    <col min="4588" max="4588" width="10.125" style="1" customWidth="1"/>
    <col min="4589" max="4591" width="11.75" style="1" customWidth="1"/>
    <col min="4592" max="4592" width="5.375" style="1" customWidth="1"/>
    <col min="4593" max="4593" width="12" style="1" customWidth="1"/>
    <col min="4594" max="4594" width="14" style="1" customWidth="1"/>
    <col min="4595" max="4595" width="9.25" style="1" customWidth="1"/>
    <col min="4596" max="4596" width="19.375" style="1" customWidth="1"/>
    <col min="4597" max="4598" width="9" style="1" customWidth="1"/>
    <col min="4599" max="4600" width="8" style="1" customWidth="1"/>
    <col min="4601" max="4602" width="9" style="1" customWidth="1"/>
    <col min="4603" max="4603" width="8" style="1" customWidth="1"/>
    <col min="4604" max="4838" width="9" style="1"/>
    <col min="4839" max="4839" width="5.625" style="1" customWidth="1"/>
    <col min="4840" max="4840" width="23.875" style="1" customWidth="1"/>
    <col min="4841" max="4841" width="28.125" style="1" customWidth="1"/>
    <col min="4842" max="4842" width="10.75" style="1" customWidth="1"/>
    <col min="4843" max="4843" width="8.75" style="1" customWidth="1"/>
    <col min="4844" max="4844" width="10.125" style="1" customWidth="1"/>
    <col min="4845" max="4847" width="11.75" style="1" customWidth="1"/>
    <col min="4848" max="4848" width="5.375" style="1" customWidth="1"/>
    <col min="4849" max="4849" width="12" style="1" customWidth="1"/>
    <col min="4850" max="4850" width="14" style="1" customWidth="1"/>
    <col min="4851" max="4851" width="9.25" style="1" customWidth="1"/>
    <col min="4852" max="4852" width="19.375" style="1" customWidth="1"/>
    <col min="4853" max="4854" width="9" style="1" customWidth="1"/>
    <col min="4855" max="4856" width="8" style="1" customWidth="1"/>
    <col min="4857" max="4858" width="9" style="1" customWidth="1"/>
    <col min="4859" max="4859" width="8" style="1" customWidth="1"/>
    <col min="4860" max="5094" width="9" style="1"/>
    <col min="5095" max="5095" width="5.625" style="1" customWidth="1"/>
    <col min="5096" max="5096" width="23.875" style="1" customWidth="1"/>
    <col min="5097" max="5097" width="28.125" style="1" customWidth="1"/>
    <col min="5098" max="5098" width="10.75" style="1" customWidth="1"/>
    <col min="5099" max="5099" width="8.75" style="1" customWidth="1"/>
    <col min="5100" max="5100" width="10.125" style="1" customWidth="1"/>
    <col min="5101" max="5103" width="11.75" style="1" customWidth="1"/>
    <col min="5104" max="5104" width="5.375" style="1" customWidth="1"/>
    <col min="5105" max="5105" width="12" style="1" customWidth="1"/>
    <col min="5106" max="5106" width="14" style="1" customWidth="1"/>
    <col min="5107" max="5107" width="9.25" style="1" customWidth="1"/>
    <col min="5108" max="5108" width="19.375" style="1" customWidth="1"/>
    <col min="5109" max="5110" width="9" style="1" customWidth="1"/>
    <col min="5111" max="5112" width="8" style="1" customWidth="1"/>
    <col min="5113" max="5114" width="9" style="1" customWidth="1"/>
    <col min="5115" max="5115" width="8" style="1" customWidth="1"/>
    <col min="5116" max="5350" width="9" style="1"/>
    <col min="5351" max="5351" width="5.625" style="1" customWidth="1"/>
    <col min="5352" max="5352" width="23.875" style="1" customWidth="1"/>
    <col min="5353" max="5353" width="28.125" style="1" customWidth="1"/>
    <col min="5354" max="5354" width="10.75" style="1" customWidth="1"/>
    <col min="5355" max="5355" width="8.75" style="1" customWidth="1"/>
    <col min="5356" max="5356" width="10.125" style="1" customWidth="1"/>
    <col min="5357" max="5359" width="11.75" style="1" customWidth="1"/>
    <col min="5360" max="5360" width="5.375" style="1" customWidth="1"/>
    <col min="5361" max="5361" width="12" style="1" customWidth="1"/>
    <col min="5362" max="5362" width="14" style="1" customWidth="1"/>
    <col min="5363" max="5363" width="9.25" style="1" customWidth="1"/>
    <col min="5364" max="5364" width="19.375" style="1" customWidth="1"/>
    <col min="5365" max="5366" width="9" style="1" customWidth="1"/>
    <col min="5367" max="5368" width="8" style="1" customWidth="1"/>
    <col min="5369" max="5370" width="9" style="1" customWidth="1"/>
    <col min="5371" max="5371" width="8" style="1" customWidth="1"/>
    <col min="5372" max="5606" width="9" style="1"/>
    <col min="5607" max="5607" width="5.625" style="1" customWidth="1"/>
    <col min="5608" max="5608" width="23.875" style="1" customWidth="1"/>
    <col min="5609" max="5609" width="28.125" style="1" customWidth="1"/>
    <col min="5610" max="5610" width="10.75" style="1" customWidth="1"/>
    <col min="5611" max="5611" width="8.75" style="1" customWidth="1"/>
    <col min="5612" max="5612" width="10.125" style="1" customWidth="1"/>
    <col min="5613" max="5615" width="11.75" style="1" customWidth="1"/>
    <col min="5616" max="5616" width="5.375" style="1" customWidth="1"/>
    <col min="5617" max="5617" width="12" style="1" customWidth="1"/>
    <col min="5618" max="5618" width="14" style="1" customWidth="1"/>
    <col min="5619" max="5619" width="9.25" style="1" customWidth="1"/>
    <col min="5620" max="5620" width="19.375" style="1" customWidth="1"/>
    <col min="5621" max="5622" width="9" style="1" customWidth="1"/>
    <col min="5623" max="5624" width="8" style="1" customWidth="1"/>
    <col min="5625" max="5626" width="9" style="1" customWidth="1"/>
    <col min="5627" max="5627" width="8" style="1" customWidth="1"/>
    <col min="5628" max="5862" width="9" style="1"/>
    <col min="5863" max="5863" width="5.625" style="1" customWidth="1"/>
    <col min="5864" max="5864" width="23.875" style="1" customWidth="1"/>
    <col min="5865" max="5865" width="28.125" style="1" customWidth="1"/>
    <col min="5866" max="5866" width="10.75" style="1" customWidth="1"/>
    <col min="5867" max="5867" width="8.75" style="1" customWidth="1"/>
    <col min="5868" max="5868" width="10.125" style="1" customWidth="1"/>
    <col min="5869" max="5871" width="11.75" style="1" customWidth="1"/>
    <col min="5872" max="5872" width="5.375" style="1" customWidth="1"/>
    <col min="5873" max="5873" width="12" style="1" customWidth="1"/>
    <col min="5874" max="5874" width="14" style="1" customWidth="1"/>
    <col min="5875" max="5875" width="9.25" style="1" customWidth="1"/>
    <col min="5876" max="5876" width="19.375" style="1" customWidth="1"/>
    <col min="5877" max="5878" width="9" style="1" customWidth="1"/>
    <col min="5879" max="5880" width="8" style="1" customWidth="1"/>
    <col min="5881" max="5882" width="9" style="1" customWidth="1"/>
    <col min="5883" max="5883" width="8" style="1" customWidth="1"/>
    <col min="5884" max="6118" width="9" style="1"/>
    <col min="6119" max="6119" width="5.625" style="1" customWidth="1"/>
    <col min="6120" max="6120" width="23.875" style="1" customWidth="1"/>
    <col min="6121" max="6121" width="28.125" style="1" customWidth="1"/>
    <col min="6122" max="6122" width="10.75" style="1" customWidth="1"/>
    <col min="6123" max="6123" width="8.75" style="1" customWidth="1"/>
    <col min="6124" max="6124" width="10.125" style="1" customWidth="1"/>
    <col min="6125" max="6127" width="11.75" style="1" customWidth="1"/>
    <col min="6128" max="6128" width="5.375" style="1" customWidth="1"/>
    <col min="6129" max="6129" width="12" style="1" customWidth="1"/>
    <col min="6130" max="6130" width="14" style="1" customWidth="1"/>
    <col min="6131" max="6131" width="9.25" style="1" customWidth="1"/>
    <col min="6132" max="6132" width="19.375" style="1" customWidth="1"/>
    <col min="6133" max="6134" width="9" style="1" customWidth="1"/>
    <col min="6135" max="6136" width="8" style="1" customWidth="1"/>
    <col min="6137" max="6138" width="9" style="1" customWidth="1"/>
    <col min="6139" max="6139" width="8" style="1" customWidth="1"/>
    <col min="6140" max="6374" width="9" style="1"/>
    <col min="6375" max="6375" width="5.625" style="1" customWidth="1"/>
    <col min="6376" max="6376" width="23.875" style="1" customWidth="1"/>
    <col min="6377" max="6377" width="28.125" style="1" customWidth="1"/>
    <col min="6378" max="6378" width="10.75" style="1" customWidth="1"/>
    <col min="6379" max="6379" width="8.75" style="1" customWidth="1"/>
    <col min="6380" max="6380" width="10.125" style="1" customWidth="1"/>
    <col min="6381" max="6383" width="11.75" style="1" customWidth="1"/>
    <col min="6384" max="6384" width="5.375" style="1" customWidth="1"/>
    <col min="6385" max="6385" width="12" style="1" customWidth="1"/>
    <col min="6386" max="6386" width="14" style="1" customWidth="1"/>
    <col min="6387" max="6387" width="9.25" style="1" customWidth="1"/>
    <col min="6388" max="6388" width="19.375" style="1" customWidth="1"/>
    <col min="6389" max="6390" width="9" style="1" customWidth="1"/>
    <col min="6391" max="6392" width="8" style="1" customWidth="1"/>
    <col min="6393" max="6394" width="9" style="1" customWidth="1"/>
    <col min="6395" max="6395" width="8" style="1" customWidth="1"/>
    <col min="6396" max="6630" width="9" style="1"/>
    <col min="6631" max="6631" width="5.625" style="1" customWidth="1"/>
    <col min="6632" max="6632" width="23.875" style="1" customWidth="1"/>
    <col min="6633" max="6633" width="28.125" style="1" customWidth="1"/>
    <col min="6634" max="6634" width="10.75" style="1" customWidth="1"/>
    <col min="6635" max="6635" width="8.75" style="1" customWidth="1"/>
    <col min="6636" max="6636" width="10.125" style="1" customWidth="1"/>
    <col min="6637" max="6639" width="11.75" style="1" customWidth="1"/>
    <col min="6640" max="6640" width="5.375" style="1" customWidth="1"/>
    <col min="6641" max="6641" width="12" style="1" customWidth="1"/>
    <col min="6642" max="6642" width="14" style="1" customWidth="1"/>
    <col min="6643" max="6643" width="9.25" style="1" customWidth="1"/>
    <col min="6644" max="6644" width="19.375" style="1" customWidth="1"/>
    <col min="6645" max="6646" width="9" style="1" customWidth="1"/>
    <col min="6647" max="6648" width="8" style="1" customWidth="1"/>
    <col min="6649" max="6650" width="9" style="1" customWidth="1"/>
    <col min="6651" max="6651" width="8" style="1" customWidth="1"/>
    <col min="6652" max="6886" width="9" style="1"/>
    <col min="6887" max="6887" width="5.625" style="1" customWidth="1"/>
    <col min="6888" max="6888" width="23.875" style="1" customWidth="1"/>
    <col min="6889" max="6889" width="28.125" style="1" customWidth="1"/>
    <col min="6890" max="6890" width="10.75" style="1" customWidth="1"/>
    <col min="6891" max="6891" width="8.75" style="1" customWidth="1"/>
    <col min="6892" max="6892" width="10.125" style="1" customWidth="1"/>
    <col min="6893" max="6895" width="11.75" style="1" customWidth="1"/>
    <col min="6896" max="6896" width="5.375" style="1" customWidth="1"/>
    <col min="6897" max="6897" width="12" style="1" customWidth="1"/>
    <col min="6898" max="6898" width="14" style="1" customWidth="1"/>
    <col min="6899" max="6899" width="9.25" style="1" customWidth="1"/>
    <col min="6900" max="6900" width="19.375" style="1" customWidth="1"/>
    <col min="6901" max="6902" width="9" style="1" customWidth="1"/>
    <col min="6903" max="6904" width="8" style="1" customWidth="1"/>
    <col min="6905" max="6906" width="9" style="1" customWidth="1"/>
    <col min="6907" max="6907" width="8" style="1" customWidth="1"/>
    <col min="6908" max="7142" width="9" style="1"/>
    <col min="7143" max="7143" width="5.625" style="1" customWidth="1"/>
    <col min="7144" max="7144" width="23.875" style="1" customWidth="1"/>
    <col min="7145" max="7145" width="28.125" style="1" customWidth="1"/>
    <col min="7146" max="7146" width="10.75" style="1" customWidth="1"/>
    <col min="7147" max="7147" width="8.75" style="1" customWidth="1"/>
    <col min="7148" max="7148" width="10.125" style="1" customWidth="1"/>
    <col min="7149" max="7151" width="11.75" style="1" customWidth="1"/>
    <col min="7152" max="7152" width="5.375" style="1" customWidth="1"/>
    <col min="7153" max="7153" width="12" style="1" customWidth="1"/>
    <col min="7154" max="7154" width="14" style="1" customWidth="1"/>
    <col min="7155" max="7155" width="9.25" style="1" customWidth="1"/>
    <col min="7156" max="7156" width="19.375" style="1" customWidth="1"/>
    <col min="7157" max="7158" width="9" style="1" customWidth="1"/>
    <col min="7159" max="7160" width="8" style="1" customWidth="1"/>
    <col min="7161" max="7162" width="9" style="1" customWidth="1"/>
    <col min="7163" max="7163" width="8" style="1" customWidth="1"/>
    <col min="7164" max="7398" width="9" style="1"/>
    <col min="7399" max="7399" width="5.625" style="1" customWidth="1"/>
    <col min="7400" max="7400" width="23.875" style="1" customWidth="1"/>
    <col min="7401" max="7401" width="28.125" style="1" customWidth="1"/>
    <col min="7402" max="7402" width="10.75" style="1" customWidth="1"/>
    <col min="7403" max="7403" width="8.75" style="1" customWidth="1"/>
    <col min="7404" max="7404" width="10.125" style="1" customWidth="1"/>
    <col min="7405" max="7407" width="11.75" style="1" customWidth="1"/>
    <col min="7408" max="7408" width="5.375" style="1" customWidth="1"/>
    <col min="7409" max="7409" width="12" style="1" customWidth="1"/>
    <col min="7410" max="7410" width="14" style="1" customWidth="1"/>
    <col min="7411" max="7411" width="9.25" style="1" customWidth="1"/>
    <col min="7412" max="7412" width="19.375" style="1" customWidth="1"/>
    <col min="7413" max="7414" width="9" style="1" customWidth="1"/>
    <col min="7415" max="7416" width="8" style="1" customWidth="1"/>
    <col min="7417" max="7418" width="9" style="1" customWidth="1"/>
    <col min="7419" max="7419" width="8" style="1" customWidth="1"/>
    <col min="7420" max="7654" width="9" style="1"/>
    <col min="7655" max="7655" width="5.625" style="1" customWidth="1"/>
    <col min="7656" max="7656" width="23.875" style="1" customWidth="1"/>
    <col min="7657" max="7657" width="28.125" style="1" customWidth="1"/>
    <col min="7658" max="7658" width="10.75" style="1" customWidth="1"/>
    <col min="7659" max="7659" width="8.75" style="1" customWidth="1"/>
    <col min="7660" max="7660" width="10.125" style="1" customWidth="1"/>
    <col min="7661" max="7663" width="11.75" style="1" customWidth="1"/>
    <col min="7664" max="7664" width="5.375" style="1" customWidth="1"/>
    <col min="7665" max="7665" width="12" style="1" customWidth="1"/>
    <col min="7666" max="7666" width="14" style="1" customWidth="1"/>
    <col min="7667" max="7667" width="9.25" style="1" customWidth="1"/>
    <col min="7668" max="7668" width="19.375" style="1" customWidth="1"/>
    <col min="7669" max="7670" width="9" style="1" customWidth="1"/>
    <col min="7671" max="7672" width="8" style="1" customWidth="1"/>
    <col min="7673" max="7674" width="9" style="1" customWidth="1"/>
    <col min="7675" max="7675" width="8" style="1" customWidth="1"/>
    <col min="7676" max="7910" width="9" style="1"/>
    <col min="7911" max="7911" width="5.625" style="1" customWidth="1"/>
    <col min="7912" max="7912" width="23.875" style="1" customWidth="1"/>
    <col min="7913" max="7913" width="28.125" style="1" customWidth="1"/>
    <col min="7914" max="7914" width="10.75" style="1" customWidth="1"/>
    <col min="7915" max="7915" width="8.75" style="1" customWidth="1"/>
    <col min="7916" max="7916" width="10.125" style="1" customWidth="1"/>
    <col min="7917" max="7919" width="11.75" style="1" customWidth="1"/>
    <col min="7920" max="7920" width="5.375" style="1" customWidth="1"/>
    <col min="7921" max="7921" width="12" style="1" customWidth="1"/>
    <col min="7922" max="7922" width="14" style="1" customWidth="1"/>
    <col min="7923" max="7923" width="9.25" style="1" customWidth="1"/>
    <col min="7924" max="7924" width="19.375" style="1" customWidth="1"/>
    <col min="7925" max="7926" width="9" style="1" customWidth="1"/>
    <col min="7927" max="7928" width="8" style="1" customWidth="1"/>
    <col min="7929" max="7930" width="9" style="1" customWidth="1"/>
    <col min="7931" max="7931" width="8" style="1" customWidth="1"/>
    <col min="7932" max="8166" width="9" style="1"/>
    <col min="8167" max="8167" width="5.625" style="1" customWidth="1"/>
    <col min="8168" max="8168" width="23.875" style="1" customWidth="1"/>
    <col min="8169" max="8169" width="28.125" style="1" customWidth="1"/>
    <col min="8170" max="8170" width="10.75" style="1" customWidth="1"/>
    <col min="8171" max="8171" width="8.75" style="1" customWidth="1"/>
    <col min="8172" max="8172" width="10.125" style="1" customWidth="1"/>
    <col min="8173" max="8175" width="11.75" style="1" customWidth="1"/>
    <col min="8176" max="8176" width="5.375" style="1" customWidth="1"/>
    <col min="8177" max="8177" width="12" style="1" customWidth="1"/>
    <col min="8178" max="8178" width="14" style="1" customWidth="1"/>
    <col min="8179" max="8179" width="9.25" style="1" customWidth="1"/>
    <col min="8180" max="8180" width="19.375" style="1" customWidth="1"/>
    <col min="8181" max="8182" width="9" style="1" customWidth="1"/>
    <col min="8183" max="8184" width="8" style="1" customWidth="1"/>
    <col min="8185" max="8186" width="9" style="1" customWidth="1"/>
    <col min="8187" max="8187" width="8" style="1" customWidth="1"/>
    <col min="8188" max="8422" width="9" style="1"/>
    <col min="8423" max="8423" width="5.625" style="1" customWidth="1"/>
    <col min="8424" max="8424" width="23.875" style="1" customWidth="1"/>
    <col min="8425" max="8425" width="28.125" style="1" customWidth="1"/>
    <col min="8426" max="8426" width="10.75" style="1" customWidth="1"/>
    <col min="8427" max="8427" width="8.75" style="1" customWidth="1"/>
    <col min="8428" max="8428" width="10.125" style="1" customWidth="1"/>
    <col min="8429" max="8431" width="11.75" style="1" customWidth="1"/>
    <col min="8432" max="8432" width="5.375" style="1" customWidth="1"/>
    <col min="8433" max="8433" width="12" style="1" customWidth="1"/>
    <col min="8434" max="8434" width="14" style="1" customWidth="1"/>
    <col min="8435" max="8435" width="9.25" style="1" customWidth="1"/>
    <col min="8436" max="8436" width="19.375" style="1" customWidth="1"/>
    <col min="8437" max="8438" width="9" style="1" customWidth="1"/>
    <col min="8439" max="8440" width="8" style="1" customWidth="1"/>
    <col min="8441" max="8442" width="9" style="1" customWidth="1"/>
    <col min="8443" max="8443" width="8" style="1" customWidth="1"/>
    <col min="8444" max="8678" width="9" style="1"/>
    <col min="8679" max="8679" width="5.625" style="1" customWidth="1"/>
    <col min="8680" max="8680" width="23.875" style="1" customWidth="1"/>
    <col min="8681" max="8681" width="28.125" style="1" customWidth="1"/>
    <col min="8682" max="8682" width="10.75" style="1" customWidth="1"/>
    <col min="8683" max="8683" width="8.75" style="1" customWidth="1"/>
    <col min="8684" max="8684" width="10.125" style="1" customWidth="1"/>
    <col min="8685" max="8687" width="11.75" style="1" customWidth="1"/>
    <col min="8688" max="8688" width="5.375" style="1" customWidth="1"/>
    <col min="8689" max="8689" width="12" style="1" customWidth="1"/>
    <col min="8690" max="8690" width="14" style="1" customWidth="1"/>
    <col min="8691" max="8691" width="9.25" style="1" customWidth="1"/>
    <col min="8692" max="8692" width="19.375" style="1" customWidth="1"/>
    <col min="8693" max="8694" width="9" style="1" customWidth="1"/>
    <col min="8695" max="8696" width="8" style="1" customWidth="1"/>
    <col min="8697" max="8698" width="9" style="1" customWidth="1"/>
    <col min="8699" max="8699" width="8" style="1" customWidth="1"/>
    <col min="8700" max="8934" width="9" style="1"/>
    <col min="8935" max="8935" width="5.625" style="1" customWidth="1"/>
    <col min="8936" max="8936" width="23.875" style="1" customWidth="1"/>
    <col min="8937" max="8937" width="28.125" style="1" customWidth="1"/>
    <col min="8938" max="8938" width="10.75" style="1" customWidth="1"/>
    <col min="8939" max="8939" width="8.75" style="1" customWidth="1"/>
    <col min="8940" max="8940" width="10.125" style="1" customWidth="1"/>
    <col min="8941" max="8943" width="11.75" style="1" customWidth="1"/>
    <col min="8944" max="8944" width="5.375" style="1" customWidth="1"/>
    <col min="8945" max="8945" width="12" style="1" customWidth="1"/>
    <col min="8946" max="8946" width="14" style="1" customWidth="1"/>
    <col min="8947" max="8947" width="9.25" style="1" customWidth="1"/>
    <col min="8948" max="8948" width="19.375" style="1" customWidth="1"/>
    <col min="8949" max="8950" width="9" style="1" customWidth="1"/>
    <col min="8951" max="8952" width="8" style="1" customWidth="1"/>
    <col min="8953" max="8954" width="9" style="1" customWidth="1"/>
    <col min="8955" max="8955" width="8" style="1" customWidth="1"/>
    <col min="8956" max="9190" width="9" style="1"/>
    <col min="9191" max="9191" width="5.625" style="1" customWidth="1"/>
    <col min="9192" max="9192" width="23.875" style="1" customWidth="1"/>
    <col min="9193" max="9193" width="28.125" style="1" customWidth="1"/>
    <col min="9194" max="9194" width="10.75" style="1" customWidth="1"/>
    <col min="9195" max="9195" width="8.75" style="1" customWidth="1"/>
    <col min="9196" max="9196" width="10.125" style="1" customWidth="1"/>
    <col min="9197" max="9199" width="11.75" style="1" customWidth="1"/>
    <col min="9200" max="9200" width="5.375" style="1" customWidth="1"/>
    <col min="9201" max="9201" width="12" style="1" customWidth="1"/>
    <col min="9202" max="9202" width="14" style="1" customWidth="1"/>
    <col min="9203" max="9203" width="9.25" style="1" customWidth="1"/>
    <col min="9204" max="9204" width="19.375" style="1" customWidth="1"/>
    <col min="9205" max="9206" width="9" style="1" customWidth="1"/>
    <col min="9207" max="9208" width="8" style="1" customWidth="1"/>
    <col min="9209" max="9210" width="9" style="1" customWidth="1"/>
    <col min="9211" max="9211" width="8" style="1" customWidth="1"/>
    <col min="9212" max="9446" width="9" style="1"/>
    <col min="9447" max="9447" width="5.625" style="1" customWidth="1"/>
    <col min="9448" max="9448" width="23.875" style="1" customWidth="1"/>
    <col min="9449" max="9449" width="28.125" style="1" customWidth="1"/>
    <col min="9450" max="9450" width="10.75" style="1" customWidth="1"/>
    <col min="9451" max="9451" width="8.75" style="1" customWidth="1"/>
    <col min="9452" max="9452" width="10.125" style="1" customWidth="1"/>
    <col min="9453" max="9455" width="11.75" style="1" customWidth="1"/>
    <col min="9456" max="9456" width="5.375" style="1" customWidth="1"/>
    <col min="9457" max="9457" width="12" style="1" customWidth="1"/>
    <col min="9458" max="9458" width="14" style="1" customWidth="1"/>
    <col min="9459" max="9459" width="9.25" style="1" customWidth="1"/>
    <col min="9460" max="9460" width="19.375" style="1" customWidth="1"/>
    <col min="9461" max="9462" width="9" style="1" customWidth="1"/>
    <col min="9463" max="9464" width="8" style="1" customWidth="1"/>
    <col min="9465" max="9466" width="9" style="1" customWidth="1"/>
    <col min="9467" max="9467" width="8" style="1" customWidth="1"/>
    <col min="9468" max="9702" width="9" style="1"/>
    <col min="9703" max="9703" width="5.625" style="1" customWidth="1"/>
    <col min="9704" max="9704" width="23.875" style="1" customWidth="1"/>
    <col min="9705" max="9705" width="28.125" style="1" customWidth="1"/>
    <col min="9706" max="9706" width="10.75" style="1" customWidth="1"/>
    <col min="9707" max="9707" width="8.75" style="1" customWidth="1"/>
    <col min="9708" max="9708" width="10.125" style="1" customWidth="1"/>
    <col min="9709" max="9711" width="11.75" style="1" customWidth="1"/>
    <col min="9712" max="9712" width="5.375" style="1" customWidth="1"/>
    <col min="9713" max="9713" width="12" style="1" customWidth="1"/>
    <col min="9714" max="9714" width="14" style="1" customWidth="1"/>
    <col min="9715" max="9715" width="9.25" style="1" customWidth="1"/>
    <col min="9716" max="9716" width="19.375" style="1" customWidth="1"/>
    <col min="9717" max="9718" width="9" style="1" customWidth="1"/>
    <col min="9719" max="9720" width="8" style="1" customWidth="1"/>
    <col min="9721" max="9722" width="9" style="1" customWidth="1"/>
    <col min="9723" max="9723" width="8" style="1" customWidth="1"/>
    <col min="9724" max="9958" width="9" style="1"/>
    <col min="9959" max="9959" width="5.625" style="1" customWidth="1"/>
    <col min="9960" max="9960" width="23.875" style="1" customWidth="1"/>
    <col min="9961" max="9961" width="28.125" style="1" customWidth="1"/>
    <col min="9962" max="9962" width="10.75" style="1" customWidth="1"/>
    <col min="9963" max="9963" width="8.75" style="1" customWidth="1"/>
    <col min="9964" max="9964" width="10.125" style="1" customWidth="1"/>
    <col min="9965" max="9967" width="11.75" style="1" customWidth="1"/>
    <col min="9968" max="9968" width="5.375" style="1" customWidth="1"/>
    <col min="9969" max="9969" width="12" style="1" customWidth="1"/>
    <col min="9970" max="9970" width="14" style="1" customWidth="1"/>
    <col min="9971" max="9971" width="9.25" style="1" customWidth="1"/>
    <col min="9972" max="9972" width="19.375" style="1" customWidth="1"/>
    <col min="9973" max="9974" width="9" style="1" customWidth="1"/>
    <col min="9975" max="9976" width="8" style="1" customWidth="1"/>
    <col min="9977" max="9978" width="9" style="1" customWidth="1"/>
    <col min="9979" max="9979" width="8" style="1" customWidth="1"/>
    <col min="9980" max="10214" width="9" style="1"/>
    <col min="10215" max="10215" width="5.625" style="1" customWidth="1"/>
    <col min="10216" max="10216" width="23.875" style="1" customWidth="1"/>
    <col min="10217" max="10217" width="28.125" style="1" customWidth="1"/>
    <col min="10218" max="10218" width="10.75" style="1" customWidth="1"/>
    <col min="10219" max="10219" width="8.75" style="1" customWidth="1"/>
    <col min="10220" max="10220" width="10.125" style="1" customWidth="1"/>
    <col min="10221" max="10223" width="11.75" style="1" customWidth="1"/>
    <col min="10224" max="10224" width="5.375" style="1" customWidth="1"/>
    <col min="10225" max="10225" width="12" style="1" customWidth="1"/>
    <col min="10226" max="10226" width="14" style="1" customWidth="1"/>
    <col min="10227" max="10227" width="9.25" style="1" customWidth="1"/>
    <col min="10228" max="10228" width="19.375" style="1" customWidth="1"/>
    <col min="10229" max="10230" width="9" style="1" customWidth="1"/>
    <col min="10231" max="10232" width="8" style="1" customWidth="1"/>
    <col min="10233" max="10234" width="9" style="1" customWidth="1"/>
    <col min="10235" max="10235" width="8" style="1" customWidth="1"/>
    <col min="10236" max="10470" width="9" style="1"/>
    <col min="10471" max="10471" width="5.625" style="1" customWidth="1"/>
    <col min="10472" max="10472" width="23.875" style="1" customWidth="1"/>
    <col min="10473" max="10473" width="28.125" style="1" customWidth="1"/>
    <col min="10474" max="10474" width="10.75" style="1" customWidth="1"/>
    <col min="10475" max="10475" width="8.75" style="1" customWidth="1"/>
    <col min="10476" max="10476" width="10.125" style="1" customWidth="1"/>
    <col min="10477" max="10479" width="11.75" style="1" customWidth="1"/>
    <col min="10480" max="10480" width="5.375" style="1" customWidth="1"/>
    <col min="10481" max="10481" width="12" style="1" customWidth="1"/>
    <col min="10482" max="10482" width="14" style="1" customWidth="1"/>
    <col min="10483" max="10483" width="9.25" style="1" customWidth="1"/>
    <col min="10484" max="10484" width="19.375" style="1" customWidth="1"/>
    <col min="10485" max="10486" width="9" style="1" customWidth="1"/>
    <col min="10487" max="10488" width="8" style="1" customWidth="1"/>
    <col min="10489" max="10490" width="9" style="1" customWidth="1"/>
    <col min="10491" max="10491" width="8" style="1" customWidth="1"/>
    <col min="10492" max="10726" width="9" style="1"/>
    <col min="10727" max="10727" width="5.625" style="1" customWidth="1"/>
    <col min="10728" max="10728" width="23.875" style="1" customWidth="1"/>
    <col min="10729" max="10729" width="28.125" style="1" customWidth="1"/>
    <col min="10730" max="10730" width="10.75" style="1" customWidth="1"/>
    <col min="10731" max="10731" width="8.75" style="1" customWidth="1"/>
    <col min="10732" max="10732" width="10.125" style="1" customWidth="1"/>
    <col min="10733" max="10735" width="11.75" style="1" customWidth="1"/>
    <col min="10736" max="10736" width="5.375" style="1" customWidth="1"/>
    <col min="10737" max="10737" width="12" style="1" customWidth="1"/>
    <col min="10738" max="10738" width="14" style="1" customWidth="1"/>
    <col min="10739" max="10739" width="9.25" style="1" customWidth="1"/>
    <col min="10740" max="10740" width="19.375" style="1" customWidth="1"/>
    <col min="10741" max="10742" width="9" style="1" customWidth="1"/>
    <col min="10743" max="10744" width="8" style="1" customWidth="1"/>
    <col min="10745" max="10746" width="9" style="1" customWidth="1"/>
    <col min="10747" max="10747" width="8" style="1" customWidth="1"/>
    <col min="10748" max="10982" width="9" style="1"/>
    <col min="10983" max="10983" width="5.625" style="1" customWidth="1"/>
    <col min="10984" max="10984" width="23.875" style="1" customWidth="1"/>
    <col min="10985" max="10985" width="28.125" style="1" customWidth="1"/>
    <col min="10986" max="10986" width="10.75" style="1" customWidth="1"/>
    <col min="10987" max="10987" width="8.75" style="1" customWidth="1"/>
    <col min="10988" max="10988" width="10.125" style="1" customWidth="1"/>
    <col min="10989" max="10991" width="11.75" style="1" customWidth="1"/>
    <col min="10992" max="10992" width="5.375" style="1" customWidth="1"/>
    <col min="10993" max="10993" width="12" style="1" customWidth="1"/>
    <col min="10994" max="10994" width="14" style="1" customWidth="1"/>
    <col min="10995" max="10995" width="9.25" style="1" customWidth="1"/>
    <col min="10996" max="10996" width="19.375" style="1" customWidth="1"/>
    <col min="10997" max="10998" width="9" style="1" customWidth="1"/>
    <col min="10999" max="11000" width="8" style="1" customWidth="1"/>
    <col min="11001" max="11002" width="9" style="1" customWidth="1"/>
    <col min="11003" max="11003" width="8" style="1" customWidth="1"/>
    <col min="11004" max="11238" width="9" style="1"/>
    <col min="11239" max="11239" width="5.625" style="1" customWidth="1"/>
    <col min="11240" max="11240" width="23.875" style="1" customWidth="1"/>
    <col min="11241" max="11241" width="28.125" style="1" customWidth="1"/>
    <col min="11242" max="11242" width="10.75" style="1" customWidth="1"/>
    <col min="11243" max="11243" width="8.75" style="1" customWidth="1"/>
    <col min="11244" max="11244" width="10.125" style="1" customWidth="1"/>
    <col min="11245" max="11247" width="11.75" style="1" customWidth="1"/>
    <col min="11248" max="11248" width="5.375" style="1" customWidth="1"/>
    <col min="11249" max="11249" width="12" style="1" customWidth="1"/>
    <col min="11250" max="11250" width="14" style="1" customWidth="1"/>
    <col min="11251" max="11251" width="9.25" style="1" customWidth="1"/>
    <col min="11252" max="11252" width="19.375" style="1" customWidth="1"/>
    <col min="11253" max="11254" width="9" style="1" customWidth="1"/>
    <col min="11255" max="11256" width="8" style="1" customWidth="1"/>
    <col min="11257" max="11258" width="9" style="1" customWidth="1"/>
    <col min="11259" max="11259" width="8" style="1" customWidth="1"/>
    <col min="11260" max="11494" width="9" style="1"/>
    <col min="11495" max="11495" width="5.625" style="1" customWidth="1"/>
    <col min="11496" max="11496" width="23.875" style="1" customWidth="1"/>
    <col min="11497" max="11497" width="28.125" style="1" customWidth="1"/>
    <col min="11498" max="11498" width="10.75" style="1" customWidth="1"/>
    <col min="11499" max="11499" width="8.75" style="1" customWidth="1"/>
    <col min="11500" max="11500" width="10.125" style="1" customWidth="1"/>
    <col min="11501" max="11503" width="11.75" style="1" customWidth="1"/>
    <col min="11504" max="11504" width="5.375" style="1" customWidth="1"/>
    <col min="11505" max="11505" width="12" style="1" customWidth="1"/>
    <col min="11506" max="11506" width="14" style="1" customWidth="1"/>
    <col min="11507" max="11507" width="9.25" style="1" customWidth="1"/>
    <col min="11508" max="11508" width="19.375" style="1" customWidth="1"/>
    <col min="11509" max="11510" width="9" style="1" customWidth="1"/>
    <col min="11511" max="11512" width="8" style="1" customWidth="1"/>
    <col min="11513" max="11514" width="9" style="1" customWidth="1"/>
    <col min="11515" max="11515" width="8" style="1" customWidth="1"/>
    <col min="11516" max="11750" width="9" style="1"/>
    <col min="11751" max="11751" width="5.625" style="1" customWidth="1"/>
    <col min="11752" max="11752" width="23.875" style="1" customWidth="1"/>
    <col min="11753" max="11753" width="28.125" style="1" customWidth="1"/>
    <col min="11754" max="11754" width="10.75" style="1" customWidth="1"/>
    <col min="11755" max="11755" width="8.75" style="1" customWidth="1"/>
    <col min="11756" max="11756" width="10.125" style="1" customWidth="1"/>
    <col min="11757" max="11759" width="11.75" style="1" customWidth="1"/>
    <col min="11760" max="11760" width="5.375" style="1" customWidth="1"/>
    <col min="11761" max="11761" width="12" style="1" customWidth="1"/>
    <col min="11762" max="11762" width="14" style="1" customWidth="1"/>
    <col min="11763" max="11763" width="9.25" style="1" customWidth="1"/>
    <col min="11764" max="11764" width="19.375" style="1" customWidth="1"/>
    <col min="11765" max="11766" width="9" style="1" customWidth="1"/>
    <col min="11767" max="11768" width="8" style="1" customWidth="1"/>
    <col min="11769" max="11770" width="9" style="1" customWidth="1"/>
    <col min="11771" max="11771" width="8" style="1" customWidth="1"/>
    <col min="11772" max="12006" width="9" style="1"/>
    <col min="12007" max="12007" width="5.625" style="1" customWidth="1"/>
    <col min="12008" max="12008" width="23.875" style="1" customWidth="1"/>
    <col min="12009" max="12009" width="28.125" style="1" customWidth="1"/>
    <col min="12010" max="12010" width="10.75" style="1" customWidth="1"/>
    <col min="12011" max="12011" width="8.75" style="1" customWidth="1"/>
    <col min="12012" max="12012" width="10.125" style="1" customWidth="1"/>
    <col min="12013" max="12015" width="11.75" style="1" customWidth="1"/>
    <col min="12016" max="12016" width="5.375" style="1" customWidth="1"/>
    <col min="12017" max="12017" width="12" style="1" customWidth="1"/>
    <col min="12018" max="12018" width="14" style="1" customWidth="1"/>
    <col min="12019" max="12019" width="9.25" style="1" customWidth="1"/>
    <col min="12020" max="12020" width="19.375" style="1" customWidth="1"/>
    <col min="12021" max="12022" width="9" style="1" customWidth="1"/>
    <col min="12023" max="12024" width="8" style="1" customWidth="1"/>
    <col min="12025" max="12026" width="9" style="1" customWidth="1"/>
    <col min="12027" max="12027" width="8" style="1" customWidth="1"/>
    <col min="12028" max="12262" width="9" style="1"/>
    <col min="12263" max="12263" width="5.625" style="1" customWidth="1"/>
    <col min="12264" max="12264" width="23.875" style="1" customWidth="1"/>
    <col min="12265" max="12265" width="28.125" style="1" customWidth="1"/>
    <col min="12266" max="12266" width="10.75" style="1" customWidth="1"/>
    <col min="12267" max="12267" width="8.75" style="1" customWidth="1"/>
    <col min="12268" max="12268" width="10.125" style="1" customWidth="1"/>
    <col min="12269" max="12271" width="11.75" style="1" customWidth="1"/>
    <col min="12272" max="12272" width="5.375" style="1" customWidth="1"/>
    <col min="12273" max="12273" width="12" style="1" customWidth="1"/>
    <col min="12274" max="12274" width="14" style="1" customWidth="1"/>
    <col min="12275" max="12275" width="9.25" style="1" customWidth="1"/>
    <col min="12276" max="12276" width="19.375" style="1" customWidth="1"/>
    <col min="12277" max="12278" width="9" style="1" customWidth="1"/>
    <col min="12279" max="12280" width="8" style="1" customWidth="1"/>
    <col min="12281" max="12282" width="9" style="1" customWidth="1"/>
    <col min="12283" max="12283" width="8" style="1" customWidth="1"/>
    <col min="12284" max="12518" width="9" style="1"/>
    <col min="12519" max="12519" width="5.625" style="1" customWidth="1"/>
    <col min="12520" max="12520" width="23.875" style="1" customWidth="1"/>
    <col min="12521" max="12521" width="28.125" style="1" customWidth="1"/>
    <col min="12522" max="12522" width="10.75" style="1" customWidth="1"/>
    <col min="12523" max="12523" width="8.75" style="1" customWidth="1"/>
    <col min="12524" max="12524" width="10.125" style="1" customWidth="1"/>
    <col min="12525" max="12527" width="11.75" style="1" customWidth="1"/>
    <col min="12528" max="12528" width="5.375" style="1" customWidth="1"/>
    <col min="12529" max="12529" width="12" style="1" customWidth="1"/>
    <col min="12530" max="12530" width="14" style="1" customWidth="1"/>
    <col min="12531" max="12531" width="9.25" style="1" customWidth="1"/>
    <col min="12532" max="12532" width="19.375" style="1" customWidth="1"/>
    <col min="12533" max="12534" width="9" style="1" customWidth="1"/>
    <col min="12535" max="12536" width="8" style="1" customWidth="1"/>
    <col min="12537" max="12538" width="9" style="1" customWidth="1"/>
    <col min="12539" max="12539" width="8" style="1" customWidth="1"/>
    <col min="12540" max="12774" width="9" style="1"/>
    <col min="12775" max="12775" width="5.625" style="1" customWidth="1"/>
    <col min="12776" max="12776" width="23.875" style="1" customWidth="1"/>
    <col min="12777" max="12777" width="28.125" style="1" customWidth="1"/>
    <col min="12778" max="12778" width="10.75" style="1" customWidth="1"/>
    <col min="12779" max="12779" width="8.75" style="1" customWidth="1"/>
    <col min="12780" max="12780" width="10.125" style="1" customWidth="1"/>
    <col min="12781" max="12783" width="11.75" style="1" customWidth="1"/>
    <col min="12784" max="12784" width="5.375" style="1" customWidth="1"/>
    <col min="12785" max="12785" width="12" style="1" customWidth="1"/>
    <col min="12786" max="12786" width="14" style="1" customWidth="1"/>
    <col min="12787" max="12787" width="9.25" style="1" customWidth="1"/>
    <col min="12788" max="12788" width="19.375" style="1" customWidth="1"/>
    <col min="12789" max="12790" width="9" style="1" customWidth="1"/>
    <col min="12791" max="12792" width="8" style="1" customWidth="1"/>
    <col min="12793" max="12794" width="9" style="1" customWidth="1"/>
    <col min="12795" max="12795" width="8" style="1" customWidth="1"/>
    <col min="12796" max="13030" width="9" style="1"/>
    <col min="13031" max="13031" width="5.625" style="1" customWidth="1"/>
    <col min="13032" max="13032" width="23.875" style="1" customWidth="1"/>
    <col min="13033" max="13033" width="28.125" style="1" customWidth="1"/>
    <col min="13034" max="13034" width="10.75" style="1" customWidth="1"/>
    <col min="13035" max="13035" width="8.75" style="1" customWidth="1"/>
    <col min="13036" max="13036" width="10.125" style="1" customWidth="1"/>
    <col min="13037" max="13039" width="11.75" style="1" customWidth="1"/>
    <col min="13040" max="13040" width="5.375" style="1" customWidth="1"/>
    <col min="13041" max="13041" width="12" style="1" customWidth="1"/>
    <col min="13042" max="13042" width="14" style="1" customWidth="1"/>
    <col min="13043" max="13043" width="9.25" style="1" customWidth="1"/>
    <col min="13044" max="13044" width="19.375" style="1" customWidth="1"/>
    <col min="13045" max="13046" width="9" style="1" customWidth="1"/>
    <col min="13047" max="13048" width="8" style="1" customWidth="1"/>
    <col min="13049" max="13050" width="9" style="1" customWidth="1"/>
    <col min="13051" max="13051" width="8" style="1" customWidth="1"/>
    <col min="13052" max="13286" width="9" style="1"/>
    <col min="13287" max="13287" width="5.625" style="1" customWidth="1"/>
    <col min="13288" max="13288" width="23.875" style="1" customWidth="1"/>
    <col min="13289" max="13289" width="28.125" style="1" customWidth="1"/>
    <col min="13290" max="13290" width="10.75" style="1" customWidth="1"/>
    <col min="13291" max="13291" width="8.75" style="1" customWidth="1"/>
    <col min="13292" max="13292" width="10.125" style="1" customWidth="1"/>
    <col min="13293" max="13295" width="11.75" style="1" customWidth="1"/>
    <col min="13296" max="13296" width="5.375" style="1" customWidth="1"/>
    <col min="13297" max="13297" width="12" style="1" customWidth="1"/>
    <col min="13298" max="13298" width="14" style="1" customWidth="1"/>
    <col min="13299" max="13299" width="9.25" style="1" customWidth="1"/>
    <col min="13300" max="13300" width="19.375" style="1" customWidth="1"/>
    <col min="13301" max="13302" width="9" style="1" customWidth="1"/>
    <col min="13303" max="13304" width="8" style="1" customWidth="1"/>
    <col min="13305" max="13306" width="9" style="1" customWidth="1"/>
    <col min="13307" max="13307" width="8" style="1" customWidth="1"/>
    <col min="13308" max="13542" width="9" style="1"/>
    <col min="13543" max="13543" width="5.625" style="1" customWidth="1"/>
    <col min="13544" max="13544" width="23.875" style="1" customWidth="1"/>
    <col min="13545" max="13545" width="28.125" style="1" customWidth="1"/>
    <col min="13546" max="13546" width="10.75" style="1" customWidth="1"/>
    <col min="13547" max="13547" width="8.75" style="1" customWidth="1"/>
    <col min="13548" max="13548" width="10.125" style="1" customWidth="1"/>
    <col min="13549" max="13551" width="11.75" style="1" customWidth="1"/>
    <col min="13552" max="13552" width="5.375" style="1" customWidth="1"/>
    <col min="13553" max="13553" width="12" style="1" customWidth="1"/>
    <col min="13554" max="13554" width="14" style="1" customWidth="1"/>
    <col min="13555" max="13555" width="9.25" style="1" customWidth="1"/>
    <col min="13556" max="13556" width="19.375" style="1" customWidth="1"/>
    <col min="13557" max="13558" width="9" style="1" customWidth="1"/>
    <col min="13559" max="13560" width="8" style="1" customWidth="1"/>
    <col min="13561" max="13562" width="9" style="1" customWidth="1"/>
    <col min="13563" max="13563" width="8" style="1" customWidth="1"/>
    <col min="13564" max="13798" width="9" style="1"/>
    <col min="13799" max="13799" width="5.625" style="1" customWidth="1"/>
    <col min="13800" max="13800" width="23.875" style="1" customWidth="1"/>
    <col min="13801" max="13801" width="28.125" style="1" customWidth="1"/>
    <col min="13802" max="13802" width="10.75" style="1" customWidth="1"/>
    <col min="13803" max="13803" width="8.75" style="1" customWidth="1"/>
    <col min="13804" max="13804" width="10.125" style="1" customWidth="1"/>
    <col min="13805" max="13807" width="11.75" style="1" customWidth="1"/>
    <col min="13808" max="13808" width="5.375" style="1" customWidth="1"/>
    <col min="13809" max="13809" width="12" style="1" customWidth="1"/>
    <col min="13810" max="13810" width="14" style="1" customWidth="1"/>
    <col min="13811" max="13811" width="9.25" style="1" customWidth="1"/>
    <col min="13812" max="13812" width="19.375" style="1" customWidth="1"/>
    <col min="13813" max="13814" width="9" style="1" customWidth="1"/>
    <col min="13815" max="13816" width="8" style="1" customWidth="1"/>
    <col min="13817" max="13818" width="9" style="1" customWidth="1"/>
    <col min="13819" max="13819" width="8" style="1" customWidth="1"/>
    <col min="13820" max="14054" width="9" style="1"/>
    <col min="14055" max="14055" width="5.625" style="1" customWidth="1"/>
    <col min="14056" max="14056" width="23.875" style="1" customWidth="1"/>
    <col min="14057" max="14057" width="28.125" style="1" customWidth="1"/>
    <col min="14058" max="14058" width="10.75" style="1" customWidth="1"/>
    <col min="14059" max="14059" width="8.75" style="1" customWidth="1"/>
    <col min="14060" max="14060" width="10.125" style="1" customWidth="1"/>
    <col min="14061" max="14063" width="11.75" style="1" customWidth="1"/>
    <col min="14064" max="14064" width="5.375" style="1" customWidth="1"/>
    <col min="14065" max="14065" width="12" style="1" customWidth="1"/>
    <col min="14066" max="14066" width="14" style="1" customWidth="1"/>
    <col min="14067" max="14067" width="9.25" style="1" customWidth="1"/>
    <col min="14068" max="14068" width="19.375" style="1" customWidth="1"/>
    <col min="14069" max="14070" width="9" style="1" customWidth="1"/>
    <col min="14071" max="14072" width="8" style="1" customWidth="1"/>
    <col min="14073" max="14074" width="9" style="1" customWidth="1"/>
    <col min="14075" max="14075" width="8" style="1" customWidth="1"/>
    <col min="14076" max="14310" width="9" style="1"/>
    <col min="14311" max="14311" width="5.625" style="1" customWidth="1"/>
    <col min="14312" max="14312" width="23.875" style="1" customWidth="1"/>
    <col min="14313" max="14313" width="28.125" style="1" customWidth="1"/>
    <col min="14314" max="14314" width="10.75" style="1" customWidth="1"/>
    <col min="14315" max="14315" width="8.75" style="1" customWidth="1"/>
    <col min="14316" max="14316" width="10.125" style="1" customWidth="1"/>
    <col min="14317" max="14319" width="11.75" style="1" customWidth="1"/>
    <col min="14320" max="14320" width="5.375" style="1" customWidth="1"/>
    <col min="14321" max="14321" width="12" style="1" customWidth="1"/>
    <col min="14322" max="14322" width="14" style="1" customWidth="1"/>
    <col min="14323" max="14323" width="9.25" style="1" customWidth="1"/>
    <col min="14324" max="14324" width="19.375" style="1" customWidth="1"/>
    <col min="14325" max="14326" width="9" style="1" customWidth="1"/>
    <col min="14327" max="14328" width="8" style="1" customWidth="1"/>
    <col min="14329" max="14330" width="9" style="1" customWidth="1"/>
    <col min="14331" max="14331" width="8" style="1" customWidth="1"/>
    <col min="14332" max="14566" width="9" style="1"/>
    <col min="14567" max="14567" width="5.625" style="1" customWidth="1"/>
    <col min="14568" max="14568" width="23.875" style="1" customWidth="1"/>
    <col min="14569" max="14569" width="28.125" style="1" customWidth="1"/>
    <col min="14570" max="14570" width="10.75" style="1" customWidth="1"/>
    <col min="14571" max="14571" width="8.75" style="1" customWidth="1"/>
    <col min="14572" max="14572" width="10.125" style="1" customWidth="1"/>
    <col min="14573" max="14575" width="11.75" style="1" customWidth="1"/>
    <col min="14576" max="14576" width="5.375" style="1" customWidth="1"/>
    <col min="14577" max="14577" width="12" style="1" customWidth="1"/>
    <col min="14578" max="14578" width="14" style="1" customWidth="1"/>
    <col min="14579" max="14579" width="9.25" style="1" customWidth="1"/>
    <col min="14580" max="14580" width="19.375" style="1" customWidth="1"/>
    <col min="14581" max="14582" width="9" style="1" customWidth="1"/>
    <col min="14583" max="14584" width="8" style="1" customWidth="1"/>
    <col min="14585" max="14586" width="9" style="1" customWidth="1"/>
    <col min="14587" max="14587" width="8" style="1" customWidth="1"/>
    <col min="14588" max="14822" width="9" style="1"/>
    <col min="14823" max="14823" width="5.625" style="1" customWidth="1"/>
    <col min="14824" max="14824" width="23.875" style="1" customWidth="1"/>
    <col min="14825" max="14825" width="28.125" style="1" customWidth="1"/>
    <col min="14826" max="14826" width="10.75" style="1" customWidth="1"/>
    <col min="14827" max="14827" width="8.75" style="1" customWidth="1"/>
    <col min="14828" max="14828" width="10.125" style="1" customWidth="1"/>
    <col min="14829" max="14831" width="11.75" style="1" customWidth="1"/>
    <col min="14832" max="14832" width="5.375" style="1" customWidth="1"/>
    <col min="14833" max="14833" width="12" style="1" customWidth="1"/>
    <col min="14834" max="14834" width="14" style="1" customWidth="1"/>
    <col min="14835" max="14835" width="9.25" style="1" customWidth="1"/>
    <col min="14836" max="14836" width="19.375" style="1" customWidth="1"/>
    <col min="14837" max="14838" width="9" style="1" customWidth="1"/>
    <col min="14839" max="14840" width="8" style="1" customWidth="1"/>
    <col min="14841" max="14842" width="9" style="1" customWidth="1"/>
    <col min="14843" max="14843" width="8" style="1" customWidth="1"/>
    <col min="14844" max="15078" width="9" style="1"/>
    <col min="15079" max="15079" width="5.625" style="1" customWidth="1"/>
    <col min="15080" max="15080" width="23.875" style="1" customWidth="1"/>
    <col min="15081" max="15081" width="28.125" style="1" customWidth="1"/>
    <col min="15082" max="15082" width="10.75" style="1" customWidth="1"/>
    <col min="15083" max="15083" width="8.75" style="1" customWidth="1"/>
    <col min="15084" max="15084" width="10.125" style="1" customWidth="1"/>
    <col min="15085" max="15087" width="11.75" style="1" customWidth="1"/>
    <col min="15088" max="15088" width="5.375" style="1" customWidth="1"/>
    <col min="15089" max="15089" width="12" style="1" customWidth="1"/>
    <col min="15090" max="15090" width="14" style="1" customWidth="1"/>
    <col min="15091" max="15091" width="9.25" style="1" customWidth="1"/>
    <col min="15092" max="15092" width="19.375" style="1" customWidth="1"/>
    <col min="15093" max="15094" width="9" style="1" customWidth="1"/>
    <col min="15095" max="15096" width="8" style="1" customWidth="1"/>
    <col min="15097" max="15098" width="9" style="1" customWidth="1"/>
    <col min="15099" max="15099" width="8" style="1" customWidth="1"/>
    <col min="15100" max="15334" width="9" style="1"/>
    <col min="15335" max="15335" width="5.625" style="1" customWidth="1"/>
    <col min="15336" max="15336" width="23.875" style="1" customWidth="1"/>
    <col min="15337" max="15337" width="28.125" style="1" customWidth="1"/>
    <col min="15338" max="15338" width="10.75" style="1" customWidth="1"/>
    <col min="15339" max="15339" width="8.75" style="1" customWidth="1"/>
    <col min="15340" max="15340" width="10.125" style="1" customWidth="1"/>
    <col min="15341" max="15343" width="11.75" style="1" customWidth="1"/>
    <col min="15344" max="15344" width="5.375" style="1" customWidth="1"/>
    <col min="15345" max="15345" width="12" style="1" customWidth="1"/>
    <col min="15346" max="15346" width="14" style="1" customWidth="1"/>
    <col min="15347" max="15347" width="9.25" style="1" customWidth="1"/>
    <col min="15348" max="15348" width="19.375" style="1" customWidth="1"/>
    <col min="15349" max="15350" width="9" style="1" customWidth="1"/>
    <col min="15351" max="15352" width="8" style="1" customWidth="1"/>
    <col min="15353" max="15354" width="9" style="1" customWidth="1"/>
    <col min="15355" max="15355" width="8" style="1" customWidth="1"/>
    <col min="15356" max="15590" width="9" style="1"/>
    <col min="15591" max="15591" width="5.625" style="1" customWidth="1"/>
    <col min="15592" max="15592" width="23.875" style="1" customWidth="1"/>
    <col min="15593" max="15593" width="28.125" style="1" customWidth="1"/>
    <col min="15594" max="15594" width="10.75" style="1" customWidth="1"/>
    <col min="15595" max="15595" width="8.75" style="1" customWidth="1"/>
    <col min="15596" max="15596" width="10.125" style="1" customWidth="1"/>
    <col min="15597" max="15599" width="11.75" style="1" customWidth="1"/>
    <col min="15600" max="15600" width="5.375" style="1" customWidth="1"/>
    <col min="15601" max="15601" width="12" style="1" customWidth="1"/>
    <col min="15602" max="15602" width="14" style="1" customWidth="1"/>
    <col min="15603" max="15603" width="9.25" style="1" customWidth="1"/>
    <col min="15604" max="15604" width="19.375" style="1" customWidth="1"/>
    <col min="15605" max="15606" width="9" style="1" customWidth="1"/>
    <col min="15607" max="15608" width="8" style="1" customWidth="1"/>
    <col min="15609" max="15610" width="9" style="1" customWidth="1"/>
    <col min="15611" max="15611" width="8" style="1" customWidth="1"/>
    <col min="15612" max="15846" width="9" style="1"/>
    <col min="15847" max="15847" width="5.625" style="1" customWidth="1"/>
    <col min="15848" max="15848" width="23.875" style="1" customWidth="1"/>
    <col min="15849" max="15849" width="28.125" style="1" customWidth="1"/>
    <col min="15850" max="15850" width="10.75" style="1" customWidth="1"/>
    <col min="15851" max="15851" width="8.75" style="1" customWidth="1"/>
    <col min="15852" max="15852" width="10.125" style="1" customWidth="1"/>
    <col min="15853" max="15855" width="11.75" style="1" customWidth="1"/>
    <col min="15856" max="15856" width="5.375" style="1" customWidth="1"/>
    <col min="15857" max="15857" width="12" style="1" customWidth="1"/>
    <col min="15858" max="15858" width="14" style="1" customWidth="1"/>
    <col min="15859" max="15859" width="9.25" style="1" customWidth="1"/>
    <col min="15860" max="15860" width="19.375" style="1" customWidth="1"/>
    <col min="15861" max="15862" width="9" style="1" customWidth="1"/>
    <col min="15863" max="15864" width="8" style="1" customWidth="1"/>
    <col min="15865" max="15866" width="9" style="1" customWidth="1"/>
    <col min="15867" max="15867" width="8" style="1" customWidth="1"/>
    <col min="15868" max="16102" width="9" style="1"/>
    <col min="16103" max="16103" width="5.625" style="1" customWidth="1"/>
    <col min="16104" max="16104" width="23.875" style="1" customWidth="1"/>
    <col min="16105" max="16105" width="28.125" style="1" customWidth="1"/>
    <col min="16106" max="16106" width="10.75" style="1" customWidth="1"/>
    <col min="16107" max="16107" width="8.75" style="1" customWidth="1"/>
    <col min="16108" max="16108" width="10.125" style="1" customWidth="1"/>
    <col min="16109" max="16111" width="11.75" style="1" customWidth="1"/>
    <col min="16112" max="16112" width="5.375" style="1" customWidth="1"/>
    <col min="16113" max="16113" width="12" style="1" customWidth="1"/>
    <col min="16114" max="16114" width="14" style="1" customWidth="1"/>
    <col min="16115" max="16115" width="9.25" style="1" customWidth="1"/>
    <col min="16116" max="16116" width="19.375" style="1" customWidth="1"/>
    <col min="16117" max="16118" width="9" style="1" customWidth="1"/>
    <col min="16119" max="16120" width="8" style="1" customWidth="1"/>
    <col min="16121" max="16122" width="9" style="1" customWidth="1"/>
    <col min="16123" max="16123" width="8" style="1" customWidth="1"/>
    <col min="16124" max="16384" width="9" style="1"/>
  </cols>
  <sheetData>
    <row r="1" spans="1:10" x14ac:dyDescent="0.25">
      <c r="A1" s="93" t="s">
        <v>0</v>
      </c>
      <c r="B1" s="93"/>
      <c r="D1" s="46" t="s">
        <v>719</v>
      </c>
      <c r="E1" s="72"/>
    </row>
    <row r="2" spans="1:10" x14ac:dyDescent="0.25">
      <c r="A2" s="94" t="s">
        <v>1</v>
      </c>
      <c r="B2" s="94"/>
      <c r="C2" s="65"/>
      <c r="D2" s="46" t="s">
        <v>720</v>
      </c>
      <c r="E2" s="72"/>
    </row>
    <row r="3" spans="1:10" x14ac:dyDescent="0.25">
      <c r="A3" s="22"/>
      <c r="E3" s="73"/>
    </row>
    <row r="4" spans="1:10" x14ac:dyDescent="0.25">
      <c r="A4" s="97" t="s">
        <v>784</v>
      </c>
      <c r="B4" s="97"/>
      <c r="C4" s="97"/>
      <c r="D4" s="97"/>
      <c r="E4" s="97"/>
    </row>
    <row r="5" spans="1:10" x14ac:dyDescent="0.25">
      <c r="A5" s="97" t="s">
        <v>785</v>
      </c>
      <c r="B5" s="97"/>
      <c r="C5" s="97"/>
      <c r="D5" s="97"/>
      <c r="E5" s="97"/>
    </row>
    <row r="6" spans="1:10" ht="25.5" customHeight="1" x14ac:dyDescent="0.25">
      <c r="A6" s="96" t="s">
        <v>789</v>
      </c>
      <c r="B6" s="96"/>
      <c r="C6" s="96"/>
      <c r="D6" s="96"/>
      <c r="E6" s="96"/>
    </row>
    <row r="7" spans="1:10" s="18" customFormat="1" ht="36" customHeight="1" x14ac:dyDescent="0.25">
      <c r="A7" s="54" t="s">
        <v>2</v>
      </c>
      <c r="B7" s="55" t="s">
        <v>3</v>
      </c>
      <c r="C7" s="81" t="s">
        <v>509</v>
      </c>
      <c r="D7" s="55" t="s">
        <v>4</v>
      </c>
      <c r="E7" s="74" t="s">
        <v>5</v>
      </c>
      <c r="F7" s="35"/>
      <c r="J7" s="35"/>
    </row>
    <row r="8" spans="1:10" ht="90" x14ac:dyDescent="0.25">
      <c r="A8" s="44">
        <v>1</v>
      </c>
      <c r="B8" s="85" t="s">
        <v>274</v>
      </c>
      <c r="C8" s="25" t="s">
        <v>731</v>
      </c>
      <c r="D8" s="44" t="s">
        <v>8</v>
      </c>
      <c r="E8" s="48">
        <v>1500</v>
      </c>
    </row>
    <row r="9" spans="1:10" ht="90" x14ac:dyDescent="0.25">
      <c r="A9" s="44">
        <f>+A8+1</f>
        <v>2</v>
      </c>
      <c r="B9" s="14" t="s">
        <v>21</v>
      </c>
      <c r="C9" s="68" t="s">
        <v>581</v>
      </c>
      <c r="D9" s="44" t="s">
        <v>8</v>
      </c>
      <c r="E9" s="48">
        <v>1200</v>
      </c>
    </row>
    <row r="10" spans="1:10" s="18" customFormat="1" ht="45" x14ac:dyDescent="0.25">
      <c r="A10" s="44">
        <f t="shared" ref="A10:A73" si="0">+A9+1</f>
        <v>3</v>
      </c>
      <c r="B10" s="14" t="s">
        <v>22</v>
      </c>
      <c r="C10" s="39" t="s">
        <v>506</v>
      </c>
      <c r="D10" s="44" t="s">
        <v>8</v>
      </c>
      <c r="E10" s="49">
        <f>100+3900+50+9123+18000+4000+2600+19000+1000+10000+20381+3000+14000+200+6</f>
        <v>105360</v>
      </c>
      <c r="F10" s="82"/>
      <c r="J10" s="35"/>
    </row>
    <row r="11" spans="1:10" s="18" customFormat="1" ht="30" x14ac:dyDescent="0.25">
      <c r="A11" s="44">
        <f t="shared" si="0"/>
        <v>4</v>
      </c>
      <c r="B11" s="14" t="s">
        <v>23</v>
      </c>
      <c r="C11" s="33" t="s">
        <v>468</v>
      </c>
      <c r="D11" s="44" t="s">
        <v>15</v>
      </c>
      <c r="E11" s="48">
        <f>2880+6363+17000+1000+10000+10000+200+17</f>
        <v>47460</v>
      </c>
      <c r="F11" s="82"/>
      <c r="J11" s="35"/>
    </row>
    <row r="12" spans="1:10" ht="30" x14ac:dyDescent="0.25">
      <c r="A12" s="44">
        <f t="shared" si="0"/>
        <v>5</v>
      </c>
      <c r="B12" s="14" t="s">
        <v>24</v>
      </c>
      <c r="C12" s="25" t="s">
        <v>578</v>
      </c>
      <c r="D12" s="44" t="s">
        <v>18</v>
      </c>
      <c r="E12" s="48">
        <v>2500</v>
      </c>
    </row>
    <row r="13" spans="1:10" ht="30" x14ac:dyDescent="0.25">
      <c r="A13" s="44">
        <f t="shared" si="0"/>
        <v>6</v>
      </c>
      <c r="B13" s="14" t="s">
        <v>292</v>
      </c>
      <c r="C13" s="25" t="s">
        <v>579</v>
      </c>
      <c r="D13" s="44" t="s">
        <v>18</v>
      </c>
      <c r="E13" s="47">
        <v>300</v>
      </c>
    </row>
    <row r="14" spans="1:10" ht="30" x14ac:dyDescent="0.25">
      <c r="A14" s="44">
        <f t="shared" si="0"/>
        <v>7</v>
      </c>
      <c r="B14" s="14" t="s">
        <v>25</v>
      </c>
      <c r="C14" s="25" t="s">
        <v>580</v>
      </c>
      <c r="D14" s="44" t="s">
        <v>18</v>
      </c>
      <c r="E14" s="48">
        <v>2500</v>
      </c>
    </row>
    <row r="15" spans="1:10" ht="75" x14ac:dyDescent="0.25">
      <c r="A15" s="44">
        <f t="shared" si="0"/>
        <v>8</v>
      </c>
      <c r="B15" s="14" t="s">
        <v>26</v>
      </c>
      <c r="C15" s="25" t="s">
        <v>27</v>
      </c>
      <c r="D15" s="44" t="s">
        <v>6</v>
      </c>
      <c r="E15" s="48">
        <v>8</v>
      </c>
    </row>
    <row r="16" spans="1:10" ht="48.75" customHeight="1" x14ac:dyDescent="0.25">
      <c r="A16" s="44">
        <f t="shared" si="0"/>
        <v>9</v>
      </c>
      <c r="B16" s="14" t="s">
        <v>28</v>
      </c>
      <c r="C16" s="25" t="s">
        <v>479</v>
      </c>
      <c r="D16" s="44" t="s">
        <v>6</v>
      </c>
      <c r="E16" s="48">
        <v>2</v>
      </c>
    </row>
    <row r="17" spans="1:10" s="24" customFormat="1" ht="39.75" customHeight="1" x14ac:dyDescent="0.25">
      <c r="A17" s="44">
        <f t="shared" si="0"/>
        <v>10</v>
      </c>
      <c r="B17" s="14" t="s">
        <v>294</v>
      </c>
      <c r="C17" s="25" t="s">
        <v>293</v>
      </c>
      <c r="D17" s="44" t="s">
        <v>62</v>
      </c>
      <c r="E17" s="47">
        <v>125</v>
      </c>
      <c r="F17" s="92"/>
      <c r="J17" s="42"/>
    </row>
    <row r="18" spans="1:10" ht="48.75" customHeight="1" x14ac:dyDescent="0.25">
      <c r="A18" s="44">
        <f t="shared" si="0"/>
        <v>11</v>
      </c>
      <c r="B18" s="14" t="s">
        <v>186</v>
      </c>
      <c r="C18" s="25" t="s">
        <v>495</v>
      </c>
      <c r="D18" s="44" t="s">
        <v>62</v>
      </c>
      <c r="E18" s="47">
        <v>125</v>
      </c>
      <c r="F18" s="92"/>
    </row>
    <row r="19" spans="1:10" ht="36" customHeight="1" x14ac:dyDescent="0.25">
      <c r="A19" s="44">
        <f t="shared" si="0"/>
        <v>12</v>
      </c>
      <c r="B19" s="14" t="s">
        <v>187</v>
      </c>
      <c r="C19" s="25" t="s">
        <v>496</v>
      </c>
      <c r="D19" s="44" t="s">
        <v>62</v>
      </c>
      <c r="E19" s="47">
        <v>50</v>
      </c>
      <c r="F19" s="34" t="s">
        <v>699</v>
      </c>
    </row>
    <row r="20" spans="1:10" ht="30" x14ac:dyDescent="0.25">
      <c r="A20" s="44">
        <f t="shared" si="0"/>
        <v>13</v>
      </c>
      <c r="B20" s="14" t="s">
        <v>188</v>
      </c>
      <c r="C20" s="25" t="s">
        <v>497</v>
      </c>
      <c r="D20" s="44" t="s">
        <v>62</v>
      </c>
      <c r="E20" s="47">
        <v>75</v>
      </c>
    </row>
    <row r="21" spans="1:10" ht="31.5" customHeight="1" x14ac:dyDescent="0.25">
      <c r="A21" s="44">
        <f t="shared" si="0"/>
        <v>14</v>
      </c>
      <c r="B21" s="14" t="s">
        <v>189</v>
      </c>
      <c r="C21" s="8" t="s">
        <v>189</v>
      </c>
      <c r="D21" s="44" t="s">
        <v>7</v>
      </c>
      <c r="E21" s="47">
        <v>3</v>
      </c>
    </row>
    <row r="22" spans="1:10" x14ac:dyDescent="0.25">
      <c r="A22" s="44">
        <f t="shared" si="0"/>
        <v>15</v>
      </c>
      <c r="B22" s="14" t="s">
        <v>332</v>
      </c>
      <c r="C22" s="25" t="s">
        <v>333</v>
      </c>
      <c r="D22" s="44" t="s">
        <v>16</v>
      </c>
      <c r="E22" s="48">
        <v>18</v>
      </c>
    </row>
    <row r="23" spans="1:10" ht="30" x14ac:dyDescent="0.25">
      <c r="A23" s="44">
        <f t="shared" si="0"/>
        <v>16</v>
      </c>
      <c r="B23" s="14" t="s">
        <v>190</v>
      </c>
      <c r="C23" s="8" t="s">
        <v>596</v>
      </c>
      <c r="D23" s="44" t="s">
        <v>17</v>
      </c>
      <c r="E23" s="47">
        <v>3000</v>
      </c>
    </row>
    <row r="24" spans="1:10" ht="45" x14ac:dyDescent="0.25">
      <c r="A24" s="44">
        <f t="shared" si="0"/>
        <v>17</v>
      </c>
      <c r="B24" s="14" t="s">
        <v>191</v>
      </c>
      <c r="C24" s="8" t="s">
        <v>597</v>
      </c>
      <c r="D24" s="44" t="s">
        <v>17</v>
      </c>
      <c r="E24" s="47">
        <v>1500</v>
      </c>
    </row>
    <row r="25" spans="1:10" ht="45" x14ac:dyDescent="0.25">
      <c r="A25" s="44">
        <f t="shared" si="0"/>
        <v>18</v>
      </c>
      <c r="B25" s="14" t="s">
        <v>192</v>
      </c>
      <c r="C25" s="8" t="s">
        <v>598</v>
      </c>
      <c r="D25" s="44" t="s">
        <v>17</v>
      </c>
      <c r="E25" s="47">
        <v>300</v>
      </c>
    </row>
    <row r="26" spans="1:10" ht="52.5" customHeight="1" x14ac:dyDescent="0.25">
      <c r="A26" s="44">
        <f t="shared" si="0"/>
        <v>19</v>
      </c>
      <c r="B26" s="14" t="s">
        <v>193</v>
      </c>
      <c r="C26" s="8" t="s">
        <v>599</v>
      </c>
      <c r="D26" s="44" t="s">
        <v>17</v>
      </c>
      <c r="E26" s="47">
        <v>3000</v>
      </c>
    </row>
    <row r="27" spans="1:10" ht="33.75" customHeight="1" x14ac:dyDescent="0.25">
      <c r="A27" s="44">
        <f t="shared" si="0"/>
        <v>20</v>
      </c>
      <c r="B27" s="14" t="s">
        <v>29</v>
      </c>
      <c r="C27" s="5" t="s">
        <v>491</v>
      </c>
      <c r="D27" s="44" t="s">
        <v>13</v>
      </c>
      <c r="E27" s="47">
        <v>1</v>
      </c>
    </row>
    <row r="28" spans="1:10" ht="30" x14ac:dyDescent="0.25">
      <c r="A28" s="44">
        <f t="shared" si="0"/>
        <v>21</v>
      </c>
      <c r="B28" s="7" t="s">
        <v>334</v>
      </c>
      <c r="C28" s="8" t="s">
        <v>600</v>
      </c>
      <c r="D28" s="44" t="s">
        <v>17</v>
      </c>
      <c r="E28" s="47">
        <v>300</v>
      </c>
    </row>
    <row r="29" spans="1:10" ht="45" x14ac:dyDescent="0.25">
      <c r="A29" s="44">
        <f t="shared" si="0"/>
        <v>22</v>
      </c>
      <c r="B29" s="14" t="s">
        <v>194</v>
      </c>
      <c r="C29" s="8" t="s">
        <v>601</v>
      </c>
      <c r="D29" s="44" t="s">
        <v>17</v>
      </c>
      <c r="E29" s="47">
        <v>100</v>
      </c>
    </row>
    <row r="30" spans="1:10" ht="30" x14ac:dyDescent="0.25">
      <c r="A30" s="44">
        <f t="shared" si="0"/>
        <v>23</v>
      </c>
      <c r="B30" s="14" t="s">
        <v>30</v>
      </c>
      <c r="C30" s="25" t="s">
        <v>602</v>
      </c>
      <c r="D30" s="44" t="s">
        <v>17</v>
      </c>
      <c r="E30" s="47">
        <v>400</v>
      </c>
    </row>
    <row r="31" spans="1:10" s="18" customFormat="1" ht="60" x14ac:dyDescent="0.25">
      <c r="A31" s="44">
        <f t="shared" si="0"/>
        <v>24</v>
      </c>
      <c r="B31" s="53" t="s">
        <v>717</v>
      </c>
      <c r="C31" s="52" t="s">
        <v>715</v>
      </c>
      <c r="D31" s="4" t="s">
        <v>31</v>
      </c>
      <c r="E31" s="48">
        <v>250</v>
      </c>
      <c r="F31" s="35"/>
      <c r="J31" s="35"/>
    </row>
    <row r="32" spans="1:10" s="18" customFormat="1" ht="57" customHeight="1" x14ac:dyDescent="0.25">
      <c r="A32" s="44">
        <f t="shared" si="0"/>
        <v>25</v>
      </c>
      <c r="B32" s="14" t="s">
        <v>718</v>
      </c>
      <c r="C32" s="9" t="s">
        <v>716</v>
      </c>
      <c r="D32" s="4" t="s">
        <v>31</v>
      </c>
      <c r="E32" s="48">
        <v>250</v>
      </c>
      <c r="F32" s="35"/>
      <c r="J32" s="35"/>
    </row>
    <row r="33" spans="1:10" ht="41.25" customHeight="1" x14ac:dyDescent="0.25">
      <c r="A33" s="44">
        <f t="shared" si="0"/>
        <v>26</v>
      </c>
      <c r="B33" s="14" t="s">
        <v>328</v>
      </c>
      <c r="C33" s="8" t="s">
        <v>335</v>
      </c>
      <c r="D33" s="44" t="s">
        <v>16</v>
      </c>
      <c r="E33" s="48">
        <v>30</v>
      </c>
    </row>
    <row r="34" spans="1:10" ht="30" x14ac:dyDescent="0.25">
      <c r="A34" s="44">
        <f t="shared" si="0"/>
        <v>27</v>
      </c>
      <c r="B34" s="14" t="s">
        <v>297</v>
      </c>
      <c r="C34" s="8" t="s">
        <v>336</v>
      </c>
      <c r="D34" s="44" t="s">
        <v>16</v>
      </c>
      <c r="E34" s="48">
        <v>2</v>
      </c>
    </row>
    <row r="35" spans="1:10" ht="21" customHeight="1" x14ac:dyDescent="0.25">
      <c r="A35" s="44">
        <f t="shared" si="0"/>
        <v>28</v>
      </c>
      <c r="B35" s="14" t="s">
        <v>32</v>
      </c>
      <c r="C35" s="25" t="s">
        <v>32</v>
      </c>
      <c r="D35" s="44" t="s">
        <v>7</v>
      </c>
      <c r="E35" s="48">
        <v>1</v>
      </c>
    </row>
    <row r="36" spans="1:10" ht="45" x14ac:dyDescent="0.25">
      <c r="A36" s="44">
        <f t="shared" si="0"/>
        <v>29</v>
      </c>
      <c r="B36" s="14" t="s">
        <v>295</v>
      </c>
      <c r="C36" s="25" t="s">
        <v>329</v>
      </c>
      <c r="D36" s="44" t="s">
        <v>16</v>
      </c>
      <c r="E36" s="48">
        <v>6</v>
      </c>
    </row>
    <row r="37" spans="1:10" ht="30" x14ac:dyDescent="0.25">
      <c r="A37" s="44">
        <f t="shared" si="0"/>
        <v>30</v>
      </c>
      <c r="B37" s="14" t="s">
        <v>296</v>
      </c>
      <c r="C37" s="25" t="s">
        <v>330</v>
      </c>
      <c r="D37" s="44" t="s">
        <v>16</v>
      </c>
      <c r="E37" s="48">
        <v>6</v>
      </c>
    </row>
    <row r="38" spans="1:10" ht="30" x14ac:dyDescent="0.25">
      <c r="A38" s="44">
        <f t="shared" si="0"/>
        <v>31</v>
      </c>
      <c r="B38" s="14" t="s">
        <v>374</v>
      </c>
      <c r="C38" s="25" t="s">
        <v>603</v>
      </c>
      <c r="D38" s="44" t="s">
        <v>16</v>
      </c>
      <c r="E38" s="48">
        <v>100</v>
      </c>
    </row>
    <row r="39" spans="1:10" s="15" customFormat="1" ht="45" x14ac:dyDescent="0.25">
      <c r="A39" s="44">
        <f t="shared" si="0"/>
        <v>32</v>
      </c>
      <c r="B39" s="14" t="s">
        <v>331</v>
      </c>
      <c r="C39" s="33" t="s">
        <v>604</v>
      </c>
      <c r="D39" s="38" t="s">
        <v>13</v>
      </c>
      <c r="E39" s="48">
        <v>1</v>
      </c>
      <c r="F39" s="43"/>
      <c r="J39" s="43"/>
    </row>
    <row r="40" spans="1:10" ht="30" x14ac:dyDescent="0.25">
      <c r="A40" s="44">
        <f t="shared" si="0"/>
        <v>33</v>
      </c>
      <c r="B40" s="14" t="s">
        <v>33</v>
      </c>
      <c r="C40" s="8" t="s">
        <v>732</v>
      </c>
      <c r="D40" s="45" t="s">
        <v>13</v>
      </c>
      <c r="E40" s="76">
        <v>1</v>
      </c>
    </row>
    <row r="41" spans="1:10" x14ac:dyDescent="0.25">
      <c r="A41" s="44">
        <f t="shared" si="0"/>
        <v>34</v>
      </c>
      <c r="B41" s="14" t="s">
        <v>34</v>
      </c>
      <c r="C41" s="33" t="s">
        <v>747</v>
      </c>
      <c r="D41" s="45" t="s">
        <v>31</v>
      </c>
      <c r="E41" s="48">
        <v>750</v>
      </c>
    </row>
    <row r="42" spans="1:10" ht="30" x14ac:dyDescent="0.25">
      <c r="A42" s="44">
        <f t="shared" si="0"/>
        <v>35</v>
      </c>
      <c r="B42" s="14" t="s">
        <v>35</v>
      </c>
      <c r="C42" s="33" t="s">
        <v>605</v>
      </c>
      <c r="D42" s="45" t="s">
        <v>31</v>
      </c>
      <c r="E42" s="48">
        <v>500</v>
      </c>
    </row>
    <row r="43" spans="1:10" x14ac:dyDescent="0.25">
      <c r="A43" s="44">
        <f t="shared" si="0"/>
        <v>36</v>
      </c>
      <c r="B43" s="14" t="s">
        <v>36</v>
      </c>
      <c r="C43" s="33" t="s">
        <v>650</v>
      </c>
      <c r="D43" s="45" t="s">
        <v>31</v>
      </c>
      <c r="E43" s="48">
        <v>250</v>
      </c>
    </row>
    <row r="44" spans="1:10" x14ac:dyDescent="0.25">
      <c r="A44" s="44">
        <f t="shared" si="0"/>
        <v>37</v>
      </c>
      <c r="B44" s="14" t="s">
        <v>37</v>
      </c>
      <c r="C44" s="33" t="s">
        <v>651</v>
      </c>
      <c r="D44" s="45" t="s">
        <v>31</v>
      </c>
      <c r="E44" s="48">
        <v>750</v>
      </c>
    </row>
    <row r="45" spans="1:10" s="18" customFormat="1" ht="30" x14ac:dyDescent="0.25">
      <c r="A45" s="44">
        <f t="shared" si="0"/>
        <v>38</v>
      </c>
      <c r="B45" s="14" t="s">
        <v>492</v>
      </c>
      <c r="C45" s="33" t="s">
        <v>652</v>
      </c>
      <c r="D45" s="4" t="s">
        <v>31</v>
      </c>
      <c r="E45" s="48">
        <v>750</v>
      </c>
      <c r="F45" s="35"/>
      <c r="J45" s="35"/>
    </row>
    <row r="46" spans="1:10" x14ac:dyDescent="0.25">
      <c r="A46" s="44">
        <f t="shared" si="0"/>
        <v>39</v>
      </c>
      <c r="B46" s="14" t="s">
        <v>38</v>
      </c>
      <c r="C46" s="33" t="s">
        <v>748</v>
      </c>
      <c r="D46" s="44" t="s">
        <v>31</v>
      </c>
      <c r="E46" s="48">
        <v>500</v>
      </c>
    </row>
    <row r="47" spans="1:10" x14ac:dyDescent="0.25">
      <c r="A47" s="44">
        <f t="shared" si="0"/>
        <v>40</v>
      </c>
      <c r="B47" s="14" t="s">
        <v>39</v>
      </c>
      <c r="C47" s="33" t="s">
        <v>653</v>
      </c>
      <c r="D47" s="44" t="s">
        <v>31</v>
      </c>
      <c r="E47" s="48">
        <v>750</v>
      </c>
    </row>
    <row r="48" spans="1:10" x14ac:dyDescent="0.25">
      <c r="A48" s="44">
        <f t="shared" si="0"/>
        <v>41</v>
      </c>
      <c r="B48" s="14" t="s">
        <v>40</v>
      </c>
      <c r="C48" s="33" t="s">
        <v>749</v>
      </c>
      <c r="D48" s="44" t="s">
        <v>31</v>
      </c>
      <c r="E48" s="48">
        <v>750</v>
      </c>
    </row>
    <row r="49" spans="1:5" x14ac:dyDescent="0.25">
      <c r="A49" s="44">
        <f t="shared" si="0"/>
        <v>42</v>
      </c>
      <c r="B49" s="14" t="s">
        <v>41</v>
      </c>
      <c r="C49" s="11" t="s">
        <v>750</v>
      </c>
      <c r="D49" s="44" t="s">
        <v>31</v>
      </c>
      <c r="E49" s="48">
        <v>500</v>
      </c>
    </row>
    <row r="50" spans="1:5" x14ac:dyDescent="0.25">
      <c r="A50" s="44">
        <f t="shared" si="0"/>
        <v>43</v>
      </c>
      <c r="B50" s="14" t="s">
        <v>42</v>
      </c>
      <c r="C50" s="33" t="s">
        <v>751</v>
      </c>
      <c r="D50" s="44" t="s">
        <v>31</v>
      </c>
      <c r="E50" s="48">
        <v>250</v>
      </c>
    </row>
    <row r="51" spans="1:5" x14ac:dyDescent="0.25">
      <c r="A51" s="44">
        <f t="shared" si="0"/>
        <v>44</v>
      </c>
      <c r="B51" s="14" t="s">
        <v>43</v>
      </c>
      <c r="C51" s="33" t="s">
        <v>752</v>
      </c>
      <c r="D51" s="44" t="s">
        <v>31</v>
      </c>
      <c r="E51" s="48">
        <v>750</v>
      </c>
    </row>
    <row r="52" spans="1:5" ht="45" x14ac:dyDescent="0.25">
      <c r="A52" s="44">
        <f t="shared" si="0"/>
        <v>45</v>
      </c>
      <c r="B52" s="14" t="s">
        <v>44</v>
      </c>
      <c r="C52" s="33" t="s">
        <v>590</v>
      </c>
      <c r="D52" s="44" t="s">
        <v>31</v>
      </c>
      <c r="E52" s="48">
        <v>250</v>
      </c>
    </row>
    <row r="53" spans="1:5" x14ac:dyDescent="0.25">
      <c r="A53" s="44">
        <f t="shared" si="0"/>
        <v>46</v>
      </c>
      <c r="B53" s="14" t="s">
        <v>45</v>
      </c>
      <c r="C53" s="33" t="s">
        <v>755</v>
      </c>
      <c r="D53" s="44" t="s">
        <v>31</v>
      </c>
      <c r="E53" s="48">
        <v>250</v>
      </c>
    </row>
    <row r="54" spans="1:5" x14ac:dyDescent="0.25">
      <c r="A54" s="44">
        <f t="shared" si="0"/>
        <v>47</v>
      </c>
      <c r="B54" s="14" t="s">
        <v>46</v>
      </c>
      <c r="C54" s="33" t="s">
        <v>756</v>
      </c>
      <c r="D54" s="44" t="s">
        <v>31</v>
      </c>
      <c r="E54" s="48">
        <v>500</v>
      </c>
    </row>
    <row r="55" spans="1:5" x14ac:dyDescent="0.25">
      <c r="A55" s="44">
        <f t="shared" si="0"/>
        <v>48</v>
      </c>
      <c r="B55" s="14" t="s">
        <v>47</v>
      </c>
      <c r="C55" s="33" t="s">
        <v>753</v>
      </c>
      <c r="D55" s="44" t="s">
        <v>31</v>
      </c>
      <c r="E55" s="48">
        <v>750</v>
      </c>
    </row>
    <row r="56" spans="1:5" x14ac:dyDescent="0.25">
      <c r="A56" s="44">
        <f t="shared" si="0"/>
        <v>49</v>
      </c>
      <c r="B56" s="14" t="s">
        <v>48</v>
      </c>
      <c r="C56" s="33" t="s">
        <v>754</v>
      </c>
      <c r="D56" s="44" t="s">
        <v>31</v>
      </c>
      <c r="E56" s="48">
        <v>750</v>
      </c>
    </row>
    <row r="57" spans="1:5" ht="30" x14ac:dyDescent="0.25">
      <c r="A57" s="44">
        <f t="shared" si="0"/>
        <v>50</v>
      </c>
      <c r="B57" s="14" t="s">
        <v>49</v>
      </c>
      <c r="C57" s="25" t="s">
        <v>375</v>
      </c>
      <c r="D57" s="44" t="s">
        <v>16</v>
      </c>
      <c r="E57" s="48">
        <v>2</v>
      </c>
    </row>
    <row r="58" spans="1:5" x14ac:dyDescent="0.25">
      <c r="A58" s="44">
        <f t="shared" si="0"/>
        <v>51</v>
      </c>
      <c r="B58" s="14" t="s">
        <v>50</v>
      </c>
      <c r="C58" s="33" t="s">
        <v>757</v>
      </c>
      <c r="D58" s="44" t="s">
        <v>31</v>
      </c>
      <c r="E58" s="48">
        <v>750</v>
      </c>
    </row>
    <row r="59" spans="1:5" ht="18.75" customHeight="1" x14ac:dyDescent="0.25">
      <c r="A59" s="44">
        <f t="shared" si="0"/>
        <v>52</v>
      </c>
      <c r="B59" s="14" t="s">
        <v>51</v>
      </c>
      <c r="C59" s="33" t="s">
        <v>787</v>
      </c>
      <c r="D59" s="44" t="s">
        <v>31</v>
      </c>
      <c r="E59" s="48">
        <v>500</v>
      </c>
    </row>
    <row r="60" spans="1:5" x14ac:dyDescent="0.25">
      <c r="A60" s="44">
        <f t="shared" si="0"/>
        <v>53</v>
      </c>
      <c r="B60" s="14" t="s">
        <v>52</v>
      </c>
      <c r="C60" s="33" t="s">
        <v>591</v>
      </c>
      <c r="D60" s="44" t="s">
        <v>31</v>
      </c>
      <c r="E60" s="48">
        <v>750</v>
      </c>
    </row>
    <row r="61" spans="1:5" x14ac:dyDescent="0.25">
      <c r="A61" s="44">
        <f t="shared" si="0"/>
        <v>54</v>
      </c>
      <c r="B61" s="14" t="s">
        <v>53</v>
      </c>
      <c r="C61" s="33" t="s">
        <v>758</v>
      </c>
      <c r="D61" s="44" t="s">
        <v>31</v>
      </c>
      <c r="E61" s="48">
        <v>500</v>
      </c>
    </row>
    <row r="62" spans="1:5" x14ac:dyDescent="0.25">
      <c r="A62" s="44">
        <f t="shared" si="0"/>
        <v>55</v>
      </c>
      <c r="B62" s="14" t="s">
        <v>54</v>
      </c>
      <c r="C62" s="33" t="s">
        <v>592</v>
      </c>
      <c r="D62" s="44" t="s">
        <v>31</v>
      </c>
      <c r="E62" s="48">
        <v>500</v>
      </c>
    </row>
    <row r="63" spans="1:5" x14ac:dyDescent="0.25">
      <c r="A63" s="44">
        <f t="shared" si="0"/>
        <v>56</v>
      </c>
      <c r="B63" s="14" t="s">
        <v>55</v>
      </c>
      <c r="C63" s="33" t="s">
        <v>593</v>
      </c>
      <c r="D63" s="44" t="s">
        <v>31</v>
      </c>
      <c r="E63" s="48">
        <v>500</v>
      </c>
    </row>
    <row r="64" spans="1:5" x14ac:dyDescent="0.25">
      <c r="A64" s="44">
        <f t="shared" si="0"/>
        <v>57</v>
      </c>
      <c r="B64" s="14" t="s">
        <v>56</v>
      </c>
      <c r="C64" s="33" t="s">
        <v>594</v>
      </c>
      <c r="D64" s="44" t="s">
        <v>31</v>
      </c>
      <c r="E64" s="48">
        <v>250</v>
      </c>
    </row>
    <row r="65" spans="1:10" x14ac:dyDescent="0.25">
      <c r="A65" s="44">
        <f t="shared" si="0"/>
        <v>58</v>
      </c>
      <c r="B65" s="14" t="s">
        <v>57</v>
      </c>
      <c r="C65" s="33" t="s">
        <v>786</v>
      </c>
      <c r="D65" s="44" t="s">
        <v>31</v>
      </c>
      <c r="E65" s="48">
        <v>250</v>
      </c>
    </row>
    <row r="66" spans="1:10" ht="30" x14ac:dyDescent="0.25">
      <c r="A66" s="44">
        <f t="shared" si="0"/>
        <v>59</v>
      </c>
      <c r="B66" s="14" t="s">
        <v>58</v>
      </c>
      <c r="C66" s="33" t="s">
        <v>759</v>
      </c>
      <c r="D66" s="44" t="s">
        <v>31</v>
      </c>
      <c r="E66" s="48">
        <v>500</v>
      </c>
    </row>
    <row r="67" spans="1:10" ht="30" x14ac:dyDescent="0.25">
      <c r="A67" s="44">
        <f t="shared" si="0"/>
        <v>60</v>
      </c>
      <c r="B67" s="56" t="s">
        <v>195</v>
      </c>
      <c r="C67" s="33" t="s">
        <v>788</v>
      </c>
      <c r="D67" s="44" t="s">
        <v>31</v>
      </c>
      <c r="E67" s="48">
        <v>500</v>
      </c>
    </row>
    <row r="68" spans="1:10" ht="19.5" customHeight="1" x14ac:dyDescent="0.25">
      <c r="A68" s="44">
        <f t="shared" si="0"/>
        <v>61</v>
      </c>
      <c r="B68" s="56" t="s">
        <v>196</v>
      </c>
      <c r="C68" s="11" t="s">
        <v>595</v>
      </c>
      <c r="D68" s="45" t="s">
        <v>31</v>
      </c>
      <c r="E68" s="76">
        <v>500</v>
      </c>
    </row>
    <row r="69" spans="1:10" ht="30" x14ac:dyDescent="0.25">
      <c r="A69" s="44">
        <f t="shared" si="0"/>
        <v>62</v>
      </c>
      <c r="B69" s="56" t="s">
        <v>197</v>
      </c>
      <c r="C69" s="33" t="s">
        <v>780</v>
      </c>
      <c r="D69" s="44" t="s">
        <v>31</v>
      </c>
      <c r="E69" s="48">
        <v>750</v>
      </c>
    </row>
    <row r="70" spans="1:10" x14ac:dyDescent="0.25">
      <c r="A70" s="44">
        <f t="shared" si="0"/>
        <v>63</v>
      </c>
      <c r="B70" s="14" t="s">
        <v>59</v>
      </c>
      <c r="C70" s="33" t="s">
        <v>779</v>
      </c>
      <c r="D70" s="44" t="s">
        <v>31</v>
      </c>
      <c r="E70" s="48">
        <v>250</v>
      </c>
    </row>
    <row r="71" spans="1:10" x14ac:dyDescent="0.25">
      <c r="A71" s="44">
        <f t="shared" si="0"/>
        <v>64</v>
      </c>
      <c r="B71" s="14" t="s">
        <v>60</v>
      </c>
      <c r="C71" s="25" t="s">
        <v>61</v>
      </c>
      <c r="D71" s="44" t="s">
        <v>62</v>
      </c>
      <c r="E71" s="48">
        <v>60</v>
      </c>
    </row>
    <row r="72" spans="1:10" ht="19.5" customHeight="1" x14ac:dyDescent="0.25">
      <c r="A72" s="44">
        <f t="shared" si="0"/>
        <v>65</v>
      </c>
      <c r="B72" s="14" t="s">
        <v>63</v>
      </c>
      <c r="C72" s="25" t="s">
        <v>760</v>
      </c>
      <c r="D72" s="44" t="s">
        <v>62</v>
      </c>
      <c r="E72" s="48">
        <v>60</v>
      </c>
    </row>
    <row r="73" spans="1:10" s="18" customFormat="1" ht="60" x14ac:dyDescent="0.25">
      <c r="A73" s="44">
        <f t="shared" si="0"/>
        <v>66</v>
      </c>
      <c r="B73" s="14" t="s">
        <v>64</v>
      </c>
      <c r="C73" s="39" t="s">
        <v>493</v>
      </c>
      <c r="D73" s="4" t="s">
        <v>15</v>
      </c>
      <c r="E73" s="48">
        <v>5</v>
      </c>
      <c r="F73" s="35"/>
      <c r="J73" s="35"/>
    </row>
    <row r="74" spans="1:10" s="18" customFormat="1" ht="60" x14ac:dyDescent="0.25">
      <c r="A74" s="44">
        <f t="shared" ref="A74:A137" si="1">+A73+1</f>
        <v>67</v>
      </c>
      <c r="B74" s="14" t="s">
        <v>65</v>
      </c>
      <c r="C74" s="39" t="s">
        <v>493</v>
      </c>
      <c r="D74" s="4" t="s">
        <v>15</v>
      </c>
      <c r="E74" s="47">
        <v>5</v>
      </c>
      <c r="F74" s="35"/>
      <c r="J74" s="35"/>
    </row>
    <row r="75" spans="1:10" s="18" customFormat="1" ht="60" x14ac:dyDescent="0.25">
      <c r="A75" s="44">
        <f t="shared" si="1"/>
        <v>68</v>
      </c>
      <c r="B75" s="14" t="s">
        <v>66</v>
      </c>
      <c r="C75" s="39" t="s">
        <v>493</v>
      </c>
      <c r="D75" s="4" t="s">
        <v>15</v>
      </c>
      <c r="E75" s="47">
        <v>5</v>
      </c>
      <c r="F75" s="35"/>
      <c r="J75" s="35"/>
    </row>
    <row r="76" spans="1:10" s="18" customFormat="1" ht="60" x14ac:dyDescent="0.25">
      <c r="A76" s="44">
        <f t="shared" si="1"/>
        <v>69</v>
      </c>
      <c r="B76" s="14" t="s">
        <v>67</v>
      </c>
      <c r="C76" s="39" t="s">
        <v>493</v>
      </c>
      <c r="D76" s="4" t="s">
        <v>15</v>
      </c>
      <c r="E76" s="47">
        <v>5</v>
      </c>
      <c r="F76" s="35"/>
      <c r="J76" s="35"/>
    </row>
    <row r="77" spans="1:10" s="18" customFormat="1" ht="60" x14ac:dyDescent="0.25">
      <c r="A77" s="44">
        <f t="shared" si="1"/>
        <v>70</v>
      </c>
      <c r="B77" s="14" t="s">
        <v>68</v>
      </c>
      <c r="C77" s="39" t="s">
        <v>493</v>
      </c>
      <c r="D77" s="4" t="s">
        <v>15</v>
      </c>
      <c r="E77" s="48">
        <v>5</v>
      </c>
      <c r="F77" s="35"/>
      <c r="J77" s="35"/>
    </row>
    <row r="78" spans="1:10" s="18" customFormat="1" ht="60" x14ac:dyDescent="0.25">
      <c r="A78" s="44">
        <f t="shared" si="1"/>
        <v>71</v>
      </c>
      <c r="B78" s="14" t="s">
        <v>69</v>
      </c>
      <c r="C78" s="39" t="s">
        <v>493</v>
      </c>
      <c r="D78" s="4" t="s">
        <v>15</v>
      </c>
      <c r="E78" s="48">
        <v>5</v>
      </c>
      <c r="F78" s="35"/>
      <c r="J78" s="35"/>
    </row>
    <row r="79" spans="1:10" s="18" customFormat="1" ht="60" x14ac:dyDescent="0.25">
      <c r="A79" s="44">
        <f t="shared" si="1"/>
        <v>72</v>
      </c>
      <c r="B79" s="14" t="s">
        <v>70</v>
      </c>
      <c r="C79" s="39" t="s">
        <v>493</v>
      </c>
      <c r="D79" s="4" t="s">
        <v>15</v>
      </c>
      <c r="E79" s="48">
        <v>5</v>
      </c>
      <c r="F79" s="35"/>
      <c r="J79" s="35"/>
    </row>
    <row r="80" spans="1:10" s="18" customFormat="1" ht="60" x14ac:dyDescent="0.25">
      <c r="A80" s="44">
        <f t="shared" si="1"/>
        <v>73</v>
      </c>
      <c r="B80" s="14" t="s">
        <v>71</v>
      </c>
      <c r="C80" s="39" t="s">
        <v>493</v>
      </c>
      <c r="D80" s="4" t="s">
        <v>15</v>
      </c>
      <c r="E80" s="48">
        <v>5</v>
      </c>
      <c r="F80" s="35"/>
      <c r="J80" s="35"/>
    </row>
    <row r="81" spans="1:10" s="18" customFormat="1" ht="60" x14ac:dyDescent="0.25">
      <c r="A81" s="44">
        <f t="shared" si="1"/>
        <v>74</v>
      </c>
      <c r="B81" s="14" t="s">
        <v>72</v>
      </c>
      <c r="C81" s="39" t="s">
        <v>493</v>
      </c>
      <c r="D81" s="4" t="s">
        <v>15</v>
      </c>
      <c r="E81" s="48">
        <v>5</v>
      </c>
      <c r="F81" s="35"/>
      <c r="J81" s="35"/>
    </row>
    <row r="82" spans="1:10" s="18" customFormat="1" ht="60" x14ac:dyDescent="0.25">
      <c r="A82" s="44">
        <f t="shared" si="1"/>
        <v>75</v>
      </c>
      <c r="B82" s="14" t="s">
        <v>73</v>
      </c>
      <c r="C82" s="39" t="s">
        <v>493</v>
      </c>
      <c r="D82" s="4" t="s">
        <v>15</v>
      </c>
      <c r="E82" s="48">
        <v>5</v>
      </c>
      <c r="F82" s="35"/>
      <c r="J82" s="35"/>
    </row>
    <row r="83" spans="1:10" ht="45" x14ac:dyDescent="0.25">
      <c r="A83" s="44">
        <f t="shared" si="1"/>
        <v>76</v>
      </c>
      <c r="B83" s="14" t="s">
        <v>74</v>
      </c>
      <c r="C83" s="25" t="s">
        <v>606</v>
      </c>
      <c r="D83" s="44" t="s">
        <v>13</v>
      </c>
      <c r="E83" s="48">
        <v>1</v>
      </c>
    </row>
    <row r="84" spans="1:10" x14ac:dyDescent="0.25">
      <c r="A84" s="44">
        <f t="shared" si="1"/>
        <v>77</v>
      </c>
      <c r="B84" s="14" t="s">
        <v>30</v>
      </c>
      <c r="C84" s="25" t="s">
        <v>607</v>
      </c>
      <c r="D84" s="44" t="s">
        <v>13</v>
      </c>
      <c r="E84" s="48">
        <v>2</v>
      </c>
    </row>
    <row r="85" spans="1:10" ht="30" x14ac:dyDescent="0.25">
      <c r="A85" s="44">
        <f t="shared" si="1"/>
        <v>78</v>
      </c>
      <c r="B85" s="14" t="s">
        <v>75</v>
      </c>
      <c r="C85" s="25" t="s">
        <v>515</v>
      </c>
      <c r="D85" s="44" t="s">
        <v>76</v>
      </c>
      <c r="E85" s="48">
        <v>60</v>
      </c>
    </row>
    <row r="86" spans="1:10" ht="30" x14ac:dyDescent="0.25">
      <c r="A86" s="44">
        <f t="shared" si="1"/>
        <v>79</v>
      </c>
      <c r="B86" s="14" t="s">
        <v>77</v>
      </c>
      <c r="C86" s="25" t="s">
        <v>516</v>
      </c>
      <c r="D86" s="44" t="s">
        <v>76</v>
      </c>
      <c r="E86" s="48">
        <v>40</v>
      </c>
    </row>
    <row r="87" spans="1:10" ht="30" x14ac:dyDescent="0.25">
      <c r="A87" s="44">
        <f t="shared" si="1"/>
        <v>80</v>
      </c>
      <c r="B87" s="14" t="s">
        <v>78</v>
      </c>
      <c r="C87" s="25" t="s">
        <v>517</v>
      </c>
      <c r="D87" s="44" t="s">
        <v>76</v>
      </c>
      <c r="E87" s="48">
        <v>40</v>
      </c>
    </row>
    <row r="88" spans="1:10" ht="30" x14ac:dyDescent="0.25">
      <c r="A88" s="44">
        <f t="shared" si="1"/>
        <v>81</v>
      </c>
      <c r="B88" s="14" t="s">
        <v>79</v>
      </c>
      <c r="C88" s="25" t="s">
        <v>518</v>
      </c>
      <c r="D88" s="44" t="s">
        <v>76</v>
      </c>
      <c r="E88" s="48">
        <v>20</v>
      </c>
    </row>
    <row r="89" spans="1:10" ht="30" x14ac:dyDescent="0.25">
      <c r="A89" s="44">
        <f t="shared" si="1"/>
        <v>82</v>
      </c>
      <c r="B89" s="14" t="s">
        <v>80</v>
      </c>
      <c r="C89" s="25" t="s">
        <v>519</v>
      </c>
      <c r="D89" s="44" t="s">
        <v>76</v>
      </c>
      <c r="E89" s="48">
        <v>20</v>
      </c>
    </row>
    <row r="90" spans="1:10" ht="30" x14ac:dyDescent="0.25">
      <c r="A90" s="44">
        <f t="shared" si="1"/>
        <v>83</v>
      </c>
      <c r="B90" s="7" t="s">
        <v>767</v>
      </c>
      <c r="C90" s="25" t="s">
        <v>769</v>
      </c>
      <c r="D90" s="44" t="s">
        <v>76</v>
      </c>
      <c r="E90" s="48">
        <v>40</v>
      </c>
    </row>
    <row r="91" spans="1:10" ht="30" x14ac:dyDescent="0.25">
      <c r="A91" s="44">
        <f t="shared" si="1"/>
        <v>84</v>
      </c>
      <c r="B91" s="7" t="s">
        <v>768</v>
      </c>
      <c r="C91" s="25" t="s">
        <v>770</v>
      </c>
      <c r="D91" s="44" t="s">
        <v>76</v>
      </c>
      <c r="E91" s="48">
        <v>40</v>
      </c>
    </row>
    <row r="92" spans="1:10" ht="30" x14ac:dyDescent="0.25">
      <c r="A92" s="44">
        <f t="shared" si="1"/>
        <v>85</v>
      </c>
      <c r="B92" s="14" t="s">
        <v>81</v>
      </c>
      <c r="C92" s="25" t="s">
        <v>520</v>
      </c>
      <c r="D92" s="44" t="s">
        <v>76</v>
      </c>
      <c r="E92" s="48">
        <v>40</v>
      </c>
    </row>
    <row r="93" spans="1:10" ht="30" x14ac:dyDescent="0.25">
      <c r="A93" s="44">
        <f t="shared" si="1"/>
        <v>86</v>
      </c>
      <c r="B93" s="14" t="s">
        <v>82</v>
      </c>
      <c r="C93" s="25" t="s">
        <v>521</v>
      </c>
      <c r="D93" s="44" t="s">
        <v>18</v>
      </c>
      <c r="E93" s="48">
        <v>2</v>
      </c>
    </row>
    <row r="94" spans="1:10" ht="30" x14ac:dyDescent="0.25">
      <c r="A94" s="44">
        <f t="shared" si="1"/>
        <v>87</v>
      </c>
      <c r="B94" s="14" t="s">
        <v>83</v>
      </c>
      <c r="C94" s="25" t="s">
        <v>376</v>
      </c>
      <c r="D94" s="44" t="s">
        <v>13</v>
      </c>
      <c r="E94" s="48">
        <v>5</v>
      </c>
    </row>
    <row r="95" spans="1:10" ht="30" x14ac:dyDescent="0.25">
      <c r="A95" s="44">
        <f t="shared" si="1"/>
        <v>88</v>
      </c>
      <c r="B95" s="14" t="s">
        <v>84</v>
      </c>
      <c r="C95" s="25" t="s">
        <v>377</v>
      </c>
      <c r="D95" s="44" t="s">
        <v>13</v>
      </c>
      <c r="E95" s="48">
        <v>5</v>
      </c>
    </row>
    <row r="96" spans="1:10" ht="30" x14ac:dyDescent="0.25">
      <c r="A96" s="44">
        <f t="shared" si="1"/>
        <v>89</v>
      </c>
      <c r="B96" s="14" t="s">
        <v>85</v>
      </c>
      <c r="C96" s="25" t="s">
        <v>377</v>
      </c>
      <c r="D96" s="44" t="s">
        <v>13</v>
      </c>
      <c r="E96" s="48">
        <v>5</v>
      </c>
    </row>
    <row r="97" spans="1:5" ht="32.25" customHeight="1" x14ac:dyDescent="0.25">
      <c r="A97" s="44">
        <f t="shared" si="1"/>
        <v>90</v>
      </c>
      <c r="B97" s="14" t="s">
        <v>86</v>
      </c>
      <c r="C97" s="25" t="s">
        <v>522</v>
      </c>
      <c r="D97" s="44" t="s">
        <v>13</v>
      </c>
      <c r="E97" s="48">
        <v>6</v>
      </c>
    </row>
    <row r="98" spans="1:5" ht="30" x14ac:dyDescent="0.25">
      <c r="A98" s="44">
        <f t="shared" si="1"/>
        <v>91</v>
      </c>
      <c r="B98" s="57" t="s">
        <v>198</v>
      </c>
      <c r="C98" s="25" t="s">
        <v>441</v>
      </c>
      <c r="D98" s="44" t="s">
        <v>13</v>
      </c>
      <c r="E98" s="48">
        <v>50</v>
      </c>
    </row>
    <row r="99" spans="1:5" ht="30" x14ac:dyDescent="0.25">
      <c r="A99" s="44">
        <f t="shared" si="1"/>
        <v>92</v>
      </c>
      <c r="B99" s="14" t="s">
        <v>87</v>
      </c>
      <c r="C99" s="25" t="s">
        <v>523</v>
      </c>
      <c r="D99" s="44" t="s">
        <v>13</v>
      </c>
      <c r="E99" s="48">
        <v>80</v>
      </c>
    </row>
    <row r="100" spans="1:5" ht="30" x14ac:dyDescent="0.25">
      <c r="A100" s="44">
        <f t="shared" si="1"/>
        <v>93</v>
      </c>
      <c r="B100" s="57" t="s">
        <v>199</v>
      </c>
      <c r="C100" s="66" t="s">
        <v>442</v>
      </c>
      <c r="D100" s="44" t="s">
        <v>13</v>
      </c>
      <c r="E100" s="48">
        <v>55</v>
      </c>
    </row>
    <row r="101" spans="1:5" x14ac:dyDescent="0.25">
      <c r="A101" s="44">
        <f t="shared" si="1"/>
        <v>94</v>
      </c>
      <c r="B101" s="14" t="s">
        <v>88</v>
      </c>
      <c r="C101" s="25" t="s">
        <v>524</v>
      </c>
      <c r="D101" s="44" t="s">
        <v>13</v>
      </c>
      <c r="E101" s="48">
        <v>8</v>
      </c>
    </row>
    <row r="102" spans="1:5" ht="30" x14ac:dyDescent="0.25">
      <c r="A102" s="44">
        <f t="shared" si="1"/>
        <v>95</v>
      </c>
      <c r="B102" s="57" t="s">
        <v>526</v>
      </c>
      <c r="C102" s="25" t="s">
        <v>525</v>
      </c>
      <c r="D102" s="44" t="s">
        <v>13</v>
      </c>
      <c r="E102" s="48">
        <v>3</v>
      </c>
    </row>
    <row r="103" spans="1:5" ht="30" x14ac:dyDescent="0.25">
      <c r="A103" s="44">
        <f t="shared" si="1"/>
        <v>96</v>
      </c>
      <c r="B103" s="14" t="s">
        <v>300</v>
      </c>
      <c r="C103" s="25" t="s">
        <v>300</v>
      </c>
      <c r="D103" s="44" t="s">
        <v>13</v>
      </c>
      <c r="E103" s="48">
        <v>3</v>
      </c>
    </row>
    <row r="104" spans="1:5" ht="30" x14ac:dyDescent="0.25">
      <c r="A104" s="44">
        <f t="shared" si="1"/>
        <v>97</v>
      </c>
      <c r="B104" s="14" t="s">
        <v>89</v>
      </c>
      <c r="C104" s="25" t="s">
        <v>609</v>
      </c>
      <c r="D104" s="44" t="s">
        <v>13</v>
      </c>
      <c r="E104" s="48">
        <v>45</v>
      </c>
    </row>
    <row r="105" spans="1:5" ht="45" x14ac:dyDescent="0.25">
      <c r="A105" s="44">
        <f t="shared" si="1"/>
        <v>98</v>
      </c>
      <c r="B105" s="58" t="s">
        <v>378</v>
      </c>
      <c r="C105" s="25" t="s">
        <v>527</v>
      </c>
      <c r="D105" s="44" t="s">
        <v>13</v>
      </c>
      <c r="E105" s="48">
        <v>80</v>
      </c>
    </row>
    <row r="106" spans="1:5" ht="45" x14ac:dyDescent="0.25">
      <c r="A106" s="44">
        <f t="shared" si="1"/>
        <v>99</v>
      </c>
      <c r="B106" s="14" t="s">
        <v>200</v>
      </c>
      <c r="C106" s="25" t="s">
        <v>772</v>
      </c>
      <c r="D106" s="44" t="s">
        <v>13</v>
      </c>
      <c r="E106" s="48">
        <v>18</v>
      </c>
    </row>
    <row r="107" spans="1:5" ht="36.75" customHeight="1" x14ac:dyDescent="0.25">
      <c r="A107" s="44">
        <f t="shared" si="1"/>
        <v>100</v>
      </c>
      <c r="B107" s="14" t="s">
        <v>201</v>
      </c>
      <c r="C107" s="25" t="s">
        <v>608</v>
      </c>
      <c r="D107" s="44" t="s">
        <v>13</v>
      </c>
      <c r="E107" s="48">
        <v>25</v>
      </c>
    </row>
    <row r="108" spans="1:5" x14ac:dyDescent="0.25">
      <c r="A108" s="44">
        <f t="shared" si="1"/>
        <v>101</v>
      </c>
      <c r="B108" s="14" t="s">
        <v>202</v>
      </c>
      <c r="C108" s="25" t="s">
        <v>507</v>
      </c>
      <c r="D108" s="44" t="s">
        <v>13</v>
      </c>
      <c r="E108" s="48">
        <v>10</v>
      </c>
    </row>
    <row r="109" spans="1:5" ht="45" x14ac:dyDescent="0.25">
      <c r="A109" s="44">
        <f t="shared" si="1"/>
        <v>102</v>
      </c>
      <c r="B109" s="14" t="s">
        <v>379</v>
      </c>
      <c r="C109" s="25" t="s">
        <v>508</v>
      </c>
      <c r="D109" s="44" t="s">
        <v>13</v>
      </c>
      <c r="E109" s="48">
        <v>80</v>
      </c>
    </row>
    <row r="110" spans="1:5" ht="30" x14ac:dyDescent="0.25">
      <c r="A110" s="44">
        <f t="shared" si="1"/>
        <v>103</v>
      </c>
      <c r="B110" s="14" t="s">
        <v>203</v>
      </c>
      <c r="C110" s="25" t="s">
        <v>443</v>
      </c>
      <c r="D110" s="44" t="s">
        <v>13</v>
      </c>
      <c r="E110" s="48">
        <v>30</v>
      </c>
    </row>
    <row r="111" spans="1:5" ht="36" customHeight="1" x14ac:dyDescent="0.25">
      <c r="A111" s="44">
        <f t="shared" si="1"/>
        <v>104</v>
      </c>
      <c r="B111" s="14" t="s">
        <v>204</v>
      </c>
      <c r="C111" s="25" t="s">
        <v>380</v>
      </c>
      <c r="D111" s="44" t="s">
        <v>13</v>
      </c>
      <c r="E111" s="48">
        <v>40</v>
      </c>
    </row>
    <row r="112" spans="1:5" ht="45" x14ac:dyDescent="0.25">
      <c r="A112" s="44">
        <f t="shared" si="1"/>
        <v>105</v>
      </c>
      <c r="B112" s="32" t="s">
        <v>205</v>
      </c>
      <c r="C112" s="25" t="s">
        <v>773</v>
      </c>
      <c r="D112" s="44" t="s">
        <v>13</v>
      </c>
      <c r="E112" s="48">
        <v>15</v>
      </c>
    </row>
    <row r="113" spans="1:5" ht="30" x14ac:dyDescent="0.25">
      <c r="A113" s="44">
        <f t="shared" si="1"/>
        <v>106</v>
      </c>
      <c r="B113" s="14" t="s">
        <v>90</v>
      </c>
      <c r="C113" s="25" t="s">
        <v>381</v>
      </c>
      <c r="D113" s="44" t="s">
        <v>13</v>
      </c>
      <c r="E113" s="48">
        <v>25</v>
      </c>
    </row>
    <row r="114" spans="1:5" ht="30" x14ac:dyDescent="0.25">
      <c r="A114" s="44">
        <f t="shared" si="1"/>
        <v>107</v>
      </c>
      <c r="B114" s="14" t="s">
        <v>91</v>
      </c>
      <c r="C114" s="25" t="s">
        <v>382</v>
      </c>
      <c r="D114" s="44" t="s">
        <v>13</v>
      </c>
      <c r="E114" s="48">
        <v>12</v>
      </c>
    </row>
    <row r="115" spans="1:5" ht="30" x14ac:dyDescent="0.25">
      <c r="A115" s="44">
        <f t="shared" si="1"/>
        <v>108</v>
      </c>
      <c r="B115" s="14" t="s">
        <v>92</v>
      </c>
      <c r="C115" s="25" t="s">
        <v>383</v>
      </c>
      <c r="D115" s="44" t="s">
        <v>13</v>
      </c>
      <c r="E115" s="48">
        <v>15</v>
      </c>
    </row>
    <row r="116" spans="1:5" x14ac:dyDescent="0.25">
      <c r="A116" s="44">
        <f t="shared" si="1"/>
        <v>109</v>
      </c>
      <c r="B116" s="14" t="s">
        <v>93</v>
      </c>
      <c r="C116" s="25" t="s">
        <v>384</v>
      </c>
      <c r="D116" s="44" t="s">
        <v>13</v>
      </c>
      <c r="E116" s="48">
        <v>12</v>
      </c>
    </row>
    <row r="117" spans="1:5" ht="54.75" customHeight="1" x14ac:dyDescent="0.25">
      <c r="A117" s="44">
        <f t="shared" si="1"/>
        <v>110</v>
      </c>
      <c r="B117" s="14" t="s">
        <v>206</v>
      </c>
      <c r="C117" s="25" t="s">
        <v>385</v>
      </c>
      <c r="D117" s="44" t="s">
        <v>13</v>
      </c>
      <c r="E117" s="48">
        <v>4</v>
      </c>
    </row>
    <row r="118" spans="1:5" ht="60" x14ac:dyDescent="0.25">
      <c r="A118" s="44">
        <f t="shared" si="1"/>
        <v>111</v>
      </c>
      <c r="B118" s="14" t="s">
        <v>207</v>
      </c>
      <c r="C118" s="25" t="s">
        <v>610</v>
      </c>
      <c r="D118" s="44" t="s">
        <v>13</v>
      </c>
      <c r="E118" s="48">
        <v>15</v>
      </c>
    </row>
    <row r="119" spans="1:5" ht="285" x14ac:dyDescent="0.25">
      <c r="A119" s="44">
        <f t="shared" si="1"/>
        <v>112</v>
      </c>
      <c r="B119" s="14" t="s">
        <v>208</v>
      </c>
      <c r="C119" s="8" t="s">
        <v>528</v>
      </c>
      <c r="D119" s="44" t="s">
        <v>13</v>
      </c>
      <c r="E119" s="48">
        <v>5</v>
      </c>
    </row>
    <row r="120" spans="1:5" ht="135" x14ac:dyDescent="0.25">
      <c r="A120" s="44">
        <f t="shared" si="1"/>
        <v>113</v>
      </c>
      <c r="B120" s="14" t="s">
        <v>209</v>
      </c>
      <c r="C120" s="25" t="s">
        <v>386</v>
      </c>
      <c r="D120" s="44" t="s">
        <v>13</v>
      </c>
      <c r="E120" s="48">
        <v>4</v>
      </c>
    </row>
    <row r="121" spans="1:5" ht="63.75" customHeight="1" x14ac:dyDescent="0.25">
      <c r="A121" s="44">
        <f t="shared" si="1"/>
        <v>114</v>
      </c>
      <c r="B121" s="14" t="s">
        <v>343</v>
      </c>
      <c r="C121" s="8" t="s">
        <v>387</v>
      </c>
      <c r="D121" s="44" t="s">
        <v>13</v>
      </c>
      <c r="E121" s="48">
        <v>6</v>
      </c>
    </row>
    <row r="122" spans="1:5" ht="73.5" customHeight="1" x14ac:dyDescent="0.25">
      <c r="A122" s="44">
        <f t="shared" si="1"/>
        <v>115</v>
      </c>
      <c r="B122" s="14" t="s">
        <v>210</v>
      </c>
      <c r="C122" s="8" t="s">
        <v>388</v>
      </c>
      <c r="D122" s="44" t="s">
        <v>13</v>
      </c>
      <c r="E122" s="48">
        <v>4</v>
      </c>
    </row>
    <row r="123" spans="1:5" ht="60" x14ac:dyDescent="0.25">
      <c r="A123" s="44">
        <f t="shared" si="1"/>
        <v>116</v>
      </c>
      <c r="B123" s="14" t="s">
        <v>211</v>
      </c>
      <c r="C123" s="8" t="s">
        <v>503</v>
      </c>
      <c r="D123" s="44" t="s">
        <v>13</v>
      </c>
      <c r="E123" s="48">
        <v>4</v>
      </c>
    </row>
    <row r="124" spans="1:5" ht="105" x14ac:dyDescent="0.25">
      <c r="A124" s="44">
        <f t="shared" si="1"/>
        <v>117</v>
      </c>
      <c r="B124" s="14" t="s">
        <v>212</v>
      </c>
      <c r="C124" s="8" t="s">
        <v>389</v>
      </c>
      <c r="D124" s="44" t="s">
        <v>13</v>
      </c>
      <c r="E124" s="48">
        <v>20</v>
      </c>
    </row>
    <row r="125" spans="1:5" ht="60" x14ac:dyDescent="0.25">
      <c r="A125" s="44">
        <f t="shared" si="1"/>
        <v>118</v>
      </c>
      <c r="B125" s="14" t="s">
        <v>344</v>
      </c>
      <c r="C125" s="8" t="s">
        <v>529</v>
      </c>
      <c r="D125" s="44" t="s">
        <v>13</v>
      </c>
      <c r="E125" s="48">
        <v>100</v>
      </c>
    </row>
    <row r="126" spans="1:5" ht="60" x14ac:dyDescent="0.25">
      <c r="A126" s="44">
        <f t="shared" si="1"/>
        <v>119</v>
      </c>
      <c r="B126" s="14" t="s">
        <v>345</v>
      </c>
      <c r="C126" s="25" t="s">
        <v>781</v>
      </c>
      <c r="D126" s="2" t="s">
        <v>13</v>
      </c>
      <c r="E126" s="48">
        <v>100</v>
      </c>
    </row>
    <row r="127" spans="1:5" ht="90" x14ac:dyDescent="0.25">
      <c r="A127" s="44">
        <f t="shared" si="1"/>
        <v>120</v>
      </c>
      <c r="B127" s="14" t="s">
        <v>346</v>
      </c>
      <c r="C127" s="8" t="s">
        <v>775</v>
      </c>
      <c r="D127" s="2" t="s">
        <v>13</v>
      </c>
      <c r="E127" s="48">
        <v>200</v>
      </c>
    </row>
    <row r="128" spans="1:5" ht="30" x14ac:dyDescent="0.25">
      <c r="A128" s="44">
        <f t="shared" si="1"/>
        <v>121</v>
      </c>
      <c r="B128" s="14" t="s">
        <v>347</v>
      </c>
      <c r="C128" s="8" t="s">
        <v>611</v>
      </c>
      <c r="D128" s="2" t="s">
        <v>13</v>
      </c>
      <c r="E128" s="48">
        <v>120</v>
      </c>
    </row>
    <row r="129" spans="1:8" ht="30" x14ac:dyDescent="0.25">
      <c r="A129" s="44">
        <f t="shared" si="1"/>
        <v>122</v>
      </c>
      <c r="B129" s="32" t="s">
        <v>213</v>
      </c>
      <c r="C129" s="8" t="s">
        <v>510</v>
      </c>
      <c r="D129" s="2" t="s">
        <v>13</v>
      </c>
      <c r="E129" s="48">
        <v>24</v>
      </c>
    </row>
    <row r="130" spans="1:8" ht="30" x14ac:dyDescent="0.25">
      <c r="A130" s="44">
        <f t="shared" si="1"/>
        <v>123</v>
      </c>
      <c r="B130" s="14" t="s">
        <v>94</v>
      </c>
      <c r="C130" s="16" t="s">
        <v>390</v>
      </c>
      <c r="D130" s="6" t="s">
        <v>13</v>
      </c>
      <c r="E130" s="48">
        <v>12</v>
      </c>
    </row>
    <row r="131" spans="1:8" ht="36.75" customHeight="1" x14ac:dyDescent="0.25">
      <c r="A131" s="44">
        <f t="shared" si="1"/>
        <v>124</v>
      </c>
      <c r="B131" s="14" t="s">
        <v>214</v>
      </c>
      <c r="C131" s="8" t="s">
        <v>444</v>
      </c>
      <c r="D131" s="2" t="s">
        <v>13</v>
      </c>
      <c r="E131" s="48">
        <v>17</v>
      </c>
    </row>
    <row r="132" spans="1:8" ht="48" customHeight="1" x14ac:dyDescent="0.25">
      <c r="A132" s="44">
        <f t="shared" si="1"/>
        <v>125</v>
      </c>
      <c r="B132" s="14" t="s">
        <v>95</v>
      </c>
      <c r="C132" s="12" t="s">
        <v>612</v>
      </c>
      <c r="D132" s="13" t="s">
        <v>13</v>
      </c>
      <c r="E132" s="48">
        <v>30</v>
      </c>
    </row>
    <row r="133" spans="1:8" ht="45" x14ac:dyDescent="0.25">
      <c r="A133" s="44">
        <f t="shared" si="1"/>
        <v>126</v>
      </c>
      <c r="B133" s="14" t="s">
        <v>348</v>
      </c>
      <c r="C133" s="8" t="s">
        <v>530</v>
      </c>
      <c r="D133" s="2" t="s">
        <v>13</v>
      </c>
      <c r="E133" s="48">
        <v>80</v>
      </c>
    </row>
    <row r="134" spans="1:8" ht="75" x14ac:dyDescent="0.25">
      <c r="A134" s="44">
        <f t="shared" si="1"/>
        <v>127</v>
      </c>
      <c r="B134" s="32" t="s">
        <v>531</v>
      </c>
      <c r="C134" s="8" t="s">
        <v>391</v>
      </c>
      <c r="D134" s="2" t="s">
        <v>13</v>
      </c>
      <c r="E134" s="48">
        <v>150</v>
      </c>
    </row>
    <row r="135" spans="1:8" ht="30" x14ac:dyDescent="0.25">
      <c r="A135" s="44">
        <f t="shared" si="1"/>
        <v>128</v>
      </c>
      <c r="B135" s="14" t="s">
        <v>349</v>
      </c>
      <c r="C135" s="8" t="s">
        <v>392</v>
      </c>
      <c r="D135" s="2" t="s">
        <v>13</v>
      </c>
      <c r="E135" s="48">
        <v>25</v>
      </c>
    </row>
    <row r="136" spans="1:8" ht="60" x14ac:dyDescent="0.25">
      <c r="A136" s="44">
        <f t="shared" si="1"/>
        <v>129</v>
      </c>
      <c r="B136" s="14" t="s">
        <v>301</v>
      </c>
      <c r="C136" s="36" t="s">
        <v>613</v>
      </c>
      <c r="D136" s="6" t="s">
        <v>13</v>
      </c>
      <c r="E136" s="48">
        <v>110</v>
      </c>
    </row>
    <row r="137" spans="1:8" ht="30" x14ac:dyDescent="0.25">
      <c r="A137" s="44">
        <f t="shared" si="1"/>
        <v>130</v>
      </c>
      <c r="B137" s="32" t="s">
        <v>215</v>
      </c>
      <c r="C137" s="8" t="s">
        <v>445</v>
      </c>
      <c r="D137" s="2" t="s">
        <v>13</v>
      </c>
      <c r="E137" s="48">
        <v>22</v>
      </c>
    </row>
    <row r="138" spans="1:8" ht="30" x14ac:dyDescent="0.25">
      <c r="A138" s="44">
        <f t="shared" ref="A138:A201" si="2">+A137+1</f>
        <v>131</v>
      </c>
      <c r="B138" s="32" t="s">
        <v>216</v>
      </c>
      <c r="C138" s="8" t="s">
        <v>393</v>
      </c>
      <c r="D138" s="2" t="s">
        <v>13</v>
      </c>
      <c r="E138" s="48">
        <v>25</v>
      </c>
    </row>
    <row r="139" spans="1:8" ht="45" x14ac:dyDescent="0.25">
      <c r="A139" s="44">
        <f t="shared" si="2"/>
        <v>132</v>
      </c>
      <c r="B139" s="14" t="s">
        <v>217</v>
      </c>
      <c r="C139" s="8" t="s">
        <v>394</v>
      </c>
      <c r="D139" s="2" t="s">
        <v>13</v>
      </c>
      <c r="E139" s="48">
        <v>2</v>
      </c>
    </row>
    <row r="140" spans="1:8" ht="45" x14ac:dyDescent="0.25">
      <c r="A140" s="44">
        <f t="shared" si="2"/>
        <v>133</v>
      </c>
      <c r="B140" s="14" t="s">
        <v>351</v>
      </c>
      <c r="C140" s="8" t="s">
        <v>395</v>
      </c>
      <c r="D140" s="2" t="s">
        <v>13</v>
      </c>
      <c r="E140" s="48">
        <v>25</v>
      </c>
    </row>
    <row r="141" spans="1:8" ht="90" x14ac:dyDescent="0.25">
      <c r="A141" s="44">
        <f t="shared" si="2"/>
        <v>134</v>
      </c>
      <c r="B141" s="14" t="s">
        <v>352</v>
      </c>
      <c r="C141" s="8" t="s">
        <v>396</v>
      </c>
      <c r="D141" s="2" t="s">
        <v>13</v>
      </c>
      <c r="E141" s="48">
        <v>50</v>
      </c>
    </row>
    <row r="142" spans="1:8" ht="30" x14ac:dyDescent="0.25">
      <c r="A142" s="44">
        <f t="shared" si="2"/>
        <v>135</v>
      </c>
      <c r="B142" s="14" t="s">
        <v>353</v>
      </c>
      <c r="C142" s="8" t="s">
        <v>397</v>
      </c>
      <c r="D142" s="2" t="s">
        <v>10</v>
      </c>
      <c r="E142" s="48">
        <v>25</v>
      </c>
    </row>
    <row r="143" spans="1:8" ht="45" x14ac:dyDescent="0.25">
      <c r="A143" s="44">
        <f t="shared" si="2"/>
        <v>136</v>
      </c>
      <c r="B143" s="14" t="s">
        <v>96</v>
      </c>
      <c r="C143" s="16" t="s">
        <v>398</v>
      </c>
      <c r="D143" s="6" t="s">
        <v>13</v>
      </c>
      <c r="E143" s="48">
        <v>40</v>
      </c>
    </row>
    <row r="144" spans="1:8" ht="45" x14ac:dyDescent="0.25">
      <c r="A144" s="44">
        <f t="shared" si="2"/>
        <v>137</v>
      </c>
      <c r="B144" s="14" t="s">
        <v>97</v>
      </c>
      <c r="C144" s="12" t="s">
        <v>399</v>
      </c>
      <c r="D144" s="6" t="s">
        <v>13</v>
      </c>
      <c r="E144" s="48">
        <v>40</v>
      </c>
      <c r="H144" s="34"/>
    </row>
    <row r="145" spans="1:5" ht="75" x14ac:dyDescent="0.25">
      <c r="A145" s="44">
        <f t="shared" si="2"/>
        <v>138</v>
      </c>
      <c r="B145" s="14" t="s">
        <v>98</v>
      </c>
      <c r="C145" s="36" t="s">
        <v>721</v>
      </c>
      <c r="D145" s="6" t="s">
        <v>13</v>
      </c>
      <c r="E145" s="48">
        <v>200</v>
      </c>
    </row>
    <row r="146" spans="1:5" ht="75" x14ac:dyDescent="0.25">
      <c r="A146" s="44">
        <f t="shared" si="2"/>
        <v>139</v>
      </c>
      <c r="B146" s="14" t="s">
        <v>302</v>
      </c>
      <c r="C146" s="36" t="s">
        <v>722</v>
      </c>
      <c r="D146" s="6" t="s">
        <v>13</v>
      </c>
      <c r="E146" s="48">
        <v>420</v>
      </c>
    </row>
    <row r="147" spans="1:5" ht="30" x14ac:dyDescent="0.25">
      <c r="A147" s="44">
        <f t="shared" si="2"/>
        <v>140</v>
      </c>
      <c r="B147" s="14" t="s">
        <v>313</v>
      </c>
      <c r="C147" s="8" t="s">
        <v>589</v>
      </c>
      <c r="D147" s="2" t="s">
        <v>13</v>
      </c>
      <c r="E147" s="48">
        <v>15</v>
      </c>
    </row>
    <row r="148" spans="1:5" ht="30" x14ac:dyDescent="0.25">
      <c r="A148" s="44">
        <f t="shared" si="2"/>
        <v>141</v>
      </c>
      <c r="B148" s="14" t="s">
        <v>99</v>
      </c>
      <c r="C148" s="16" t="s">
        <v>400</v>
      </c>
      <c r="D148" s="13" t="s">
        <v>13</v>
      </c>
      <c r="E148" s="48">
        <v>240</v>
      </c>
    </row>
    <row r="149" spans="1:5" ht="43.5" customHeight="1" x14ac:dyDescent="0.25">
      <c r="A149" s="44">
        <f t="shared" si="2"/>
        <v>142</v>
      </c>
      <c r="B149" s="14" t="s">
        <v>268</v>
      </c>
      <c r="C149" s="8" t="s">
        <v>446</v>
      </c>
      <c r="D149" s="13" t="s">
        <v>13</v>
      </c>
      <c r="E149" s="48">
        <v>150</v>
      </c>
    </row>
    <row r="150" spans="1:5" ht="330" x14ac:dyDescent="0.25">
      <c r="A150" s="44">
        <f t="shared" si="2"/>
        <v>143</v>
      </c>
      <c r="B150" s="14" t="s">
        <v>218</v>
      </c>
      <c r="C150" s="8" t="s">
        <v>723</v>
      </c>
      <c r="D150" s="2" t="s">
        <v>13</v>
      </c>
      <c r="E150" s="48">
        <v>7</v>
      </c>
    </row>
    <row r="151" spans="1:5" ht="330" x14ac:dyDescent="0.25">
      <c r="A151" s="44">
        <f t="shared" si="2"/>
        <v>144</v>
      </c>
      <c r="B151" s="14" t="s">
        <v>219</v>
      </c>
      <c r="C151" s="8" t="s">
        <v>511</v>
      </c>
      <c r="D151" s="2" t="s">
        <v>13</v>
      </c>
      <c r="E151" s="48">
        <v>7</v>
      </c>
    </row>
    <row r="152" spans="1:5" ht="30" x14ac:dyDescent="0.25">
      <c r="A152" s="44">
        <f t="shared" si="2"/>
        <v>145</v>
      </c>
      <c r="B152" s="14" t="s">
        <v>354</v>
      </c>
      <c r="C152" s="8" t="s">
        <v>513</v>
      </c>
      <c r="D152" s="2" t="s">
        <v>13</v>
      </c>
      <c r="E152" s="48">
        <v>5</v>
      </c>
    </row>
    <row r="153" spans="1:5" ht="30" x14ac:dyDescent="0.25">
      <c r="A153" s="44">
        <f t="shared" si="2"/>
        <v>146</v>
      </c>
      <c r="B153" s="14" t="s">
        <v>355</v>
      </c>
      <c r="C153" s="8" t="s">
        <v>512</v>
      </c>
      <c r="D153" s="2" t="s">
        <v>13</v>
      </c>
      <c r="E153" s="48">
        <v>5</v>
      </c>
    </row>
    <row r="154" spans="1:5" ht="24" customHeight="1" x14ac:dyDescent="0.25">
      <c r="A154" s="44">
        <f t="shared" si="2"/>
        <v>147</v>
      </c>
      <c r="B154" s="14" t="s">
        <v>356</v>
      </c>
      <c r="C154" s="37" t="s">
        <v>448</v>
      </c>
      <c r="D154" s="6" t="s">
        <v>13</v>
      </c>
      <c r="E154" s="48">
        <v>4</v>
      </c>
    </row>
    <row r="155" spans="1:5" x14ac:dyDescent="0.25">
      <c r="A155" s="44">
        <f t="shared" si="2"/>
        <v>148</v>
      </c>
      <c r="B155" s="14" t="s">
        <v>357</v>
      </c>
      <c r="C155" s="37" t="s">
        <v>447</v>
      </c>
      <c r="D155" s="2" t="s">
        <v>13</v>
      </c>
      <c r="E155" s="48">
        <v>2</v>
      </c>
    </row>
    <row r="156" spans="1:5" ht="30" x14ac:dyDescent="0.25">
      <c r="A156" s="44">
        <f t="shared" si="2"/>
        <v>149</v>
      </c>
      <c r="B156" s="14" t="s">
        <v>358</v>
      </c>
      <c r="C156" s="25" t="s">
        <v>514</v>
      </c>
      <c r="D156" s="2" t="s">
        <v>13</v>
      </c>
      <c r="E156" s="48">
        <v>12</v>
      </c>
    </row>
    <row r="157" spans="1:5" ht="43.5" customHeight="1" x14ac:dyDescent="0.25">
      <c r="A157" s="44">
        <f t="shared" si="2"/>
        <v>150</v>
      </c>
      <c r="B157" s="14" t="s">
        <v>220</v>
      </c>
      <c r="C157" s="8" t="s">
        <v>449</v>
      </c>
      <c r="D157" s="2" t="s">
        <v>13</v>
      </c>
      <c r="E157" s="48">
        <v>45</v>
      </c>
    </row>
    <row r="158" spans="1:5" ht="60" x14ac:dyDescent="0.25">
      <c r="A158" s="44">
        <f t="shared" si="2"/>
        <v>151</v>
      </c>
      <c r="B158" s="14" t="s">
        <v>359</v>
      </c>
      <c r="C158" s="8" t="s">
        <v>614</v>
      </c>
      <c r="D158" s="2" t="s">
        <v>13</v>
      </c>
      <c r="E158" s="48">
        <v>160</v>
      </c>
    </row>
    <row r="159" spans="1:5" ht="75" x14ac:dyDescent="0.25">
      <c r="A159" s="44">
        <f t="shared" si="2"/>
        <v>152</v>
      </c>
      <c r="B159" s="14" t="s">
        <v>303</v>
      </c>
      <c r="C159" s="37" t="s">
        <v>724</v>
      </c>
      <c r="D159" s="6" t="s">
        <v>13</v>
      </c>
      <c r="E159" s="48">
        <v>110</v>
      </c>
    </row>
    <row r="160" spans="1:5" ht="30" x14ac:dyDescent="0.25">
      <c r="A160" s="44">
        <f t="shared" si="2"/>
        <v>153</v>
      </c>
      <c r="B160" s="14" t="s">
        <v>360</v>
      </c>
      <c r="C160" s="8" t="s">
        <v>725</v>
      </c>
      <c r="D160" s="2" t="s">
        <v>13</v>
      </c>
      <c r="E160" s="48">
        <v>100</v>
      </c>
    </row>
    <row r="161" spans="1:6" ht="30" x14ac:dyDescent="0.25">
      <c r="A161" s="44">
        <f t="shared" si="2"/>
        <v>154</v>
      </c>
      <c r="B161" s="14" t="s">
        <v>221</v>
      </c>
      <c r="C161" s="8" t="s">
        <v>401</v>
      </c>
      <c r="D161" s="2" t="s">
        <v>13</v>
      </c>
      <c r="E161" s="48">
        <v>3</v>
      </c>
    </row>
    <row r="162" spans="1:6" ht="60" x14ac:dyDescent="0.25">
      <c r="A162" s="44">
        <f t="shared" si="2"/>
        <v>155</v>
      </c>
      <c r="B162" s="14" t="s">
        <v>222</v>
      </c>
      <c r="C162" s="8" t="s">
        <v>615</v>
      </c>
      <c r="D162" s="2" t="s">
        <v>13</v>
      </c>
      <c r="E162" s="48">
        <v>15</v>
      </c>
    </row>
    <row r="163" spans="1:6" ht="30" x14ac:dyDescent="0.25">
      <c r="A163" s="44">
        <f t="shared" si="2"/>
        <v>156</v>
      </c>
      <c r="B163" s="14" t="s">
        <v>100</v>
      </c>
      <c r="C163" s="37" t="s">
        <v>532</v>
      </c>
      <c r="D163" s="6" t="s">
        <v>13</v>
      </c>
      <c r="E163" s="48">
        <v>50</v>
      </c>
    </row>
    <row r="164" spans="1:6" ht="30" x14ac:dyDescent="0.25">
      <c r="A164" s="44">
        <f t="shared" si="2"/>
        <v>157</v>
      </c>
      <c r="B164" s="14" t="s">
        <v>223</v>
      </c>
      <c r="C164" s="8" t="s">
        <v>402</v>
      </c>
      <c r="D164" s="2" t="s">
        <v>13</v>
      </c>
      <c r="E164" s="48">
        <v>3</v>
      </c>
    </row>
    <row r="165" spans="1:6" ht="60" x14ac:dyDescent="0.25">
      <c r="A165" s="44">
        <f t="shared" si="2"/>
        <v>158</v>
      </c>
      <c r="B165" s="14" t="s">
        <v>224</v>
      </c>
      <c r="C165" s="8" t="s">
        <v>616</v>
      </c>
      <c r="D165" s="2" t="s">
        <v>13</v>
      </c>
      <c r="E165" s="48">
        <v>9</v>
      </c>
    </row>
    <row r="166" spans="1:6" ht="52.5" customHeight="1" x14ac:dyDescent="0.25">
      <c r="A166" s="44">
        <f t="shared" si="2"/>
        <v>159</v>
      </c>
      <c r="B166" s="14" t="s">
        <v>225</v>
      </c>
      <c r="C166" s="8" t="s">
        <v>403</v>
      </c>
      <c r="D166" s="2" t="s">
        <v>13</v>
      </c>
      <c r="E166" s="48">
        <v>3</v>
      </c>
    </row>
    <row r="167" spans="1:6" ht="60" x14ac:dyDescent="0.25">
      <c r="A167" s="44">
        <f t="shared" si="2"/>
        <v>160</v>
      </c>
      <c r="B167" s="14" t="s">
        <v>226</v>
      </c>
      <c r="C167" s="8" t="s">
        <v>617</v>
      </c>
      <c r="D167" s="2" t="s">
        <v>13</v>
      </c>
      <c r="E167" s="48">
        <v>9</v>
      </c>
    </row>
    <row r="168" spans="1:6" ht="45" x14ac:dyDescent="0.25">
      <c r="A168" s="44">
        <f t="shared" si="2"/>
        <v>161</v>
      </c>
      <c r="B168" s="32" t="s">
        <v>101</v>
      </c>
      <c r="C168" s="37" t="s">
        <v>478</v>
      </c>
      <c r="D168" s="13" t="s">
        <v>13</v>
      </c>
      <c r="E168" s="48">
        <v>600</v>
      </c>
    </row>
    <row r="169" spans="1:6" ht="30" x14ac:dyDescent="0.25">
      <c r="A169" s="44">
        <f t="shared" si="2"/>
        <v>162</v>
      </c>
      <c r="B169" s="14" t="s">
        <v>227</v>
      </c>
      <c r="C169" s="8" t="s">
        <v>404</v>
      </c>
      <c r="D169" s="2" t="s">
        <v>13</v>
      </c>
      <c r="E169" s="48">
        <v>7</v>
      </c>
    </row>
    <row r="170" spans="1:6" ht="90" x14ac:dyDescent="0.25">
      <c r="A170" s="44">
        <f t="shared" si="2"/>
        <v>163</v>
      </c>
      <c r="B170" s="14" t="s">
        <v>102</v>
      </c>
      <c r="C170" s="36" t="s">
        <v>618</v>
      </c>
      <c r="D170" s="13" t="s">
        <v>13</v>
      </c>
      <c r="E170" s="48">
        <v>60</v>
      </c>
    </row>
    <row r="171" spans="1:6" ht="90" x14ac:dyDescent="0.25">
      <c r="A171" s="44">
        <f t="shared" si="2"/>
        <v>164</v>
      </c>
      <c r="B171" s="14" t="s">
        <v>270</v>
      </c>
      <c r="C171" s="8" t="s">
        <v>619</v>
      </c>
      <c r="D171" s="13" t="s">
        <v>13</v>
      </c>
      <c r="E171" s="48">
        <v>260</v>
      </c>
    </row>
    <row r="172" spans="1:6" ht="62.25" customHeight="1" x14ac:dyDescent="0.25">
      <c r="A172" s="44">
        <f t="shared" si="2"/>
        <v>165</v>
      </c>
      <c r="B172" s="14" t="s">
        <v>271</v>
      </c>
      <c r="C172" s="8" t="s">
        <v>450</v>
      </c>
      <c r="D172" s="13" t="s">
        <v>13</v>
      </c>
      <c r="E172" s="48">
        <v>10</v>
      </c>
    </row>
    <row r="173" spans="1:6" ht="45" x14ac:dyDescent="0.25">
      <c r="A173" s="44">
        <f t="shared" si="2"/>
        <v>166</v>
      </c>
      <c r="B173" s="14" t="s">
        <v>228</v>
      </c>
      <c r="C173" s="8" t="s">
        <v>533</v>
      </c>
      <c r="D173" s="2" t="s">
        <v>13</v>
      </c>
      <c r="E173" s="48">
        <v>25</v>
      </c>
      <c r="F173" s="51"/>
    </row>
    <row r="174" spans="1:6" ht="45" x14ac:dyDescent="0.25">
      <c r="A174" s="44">
        <f t="shared" si="2"/>
        <v>167</v>
      </c>
      <c r="B174" s="32" t="s">
        <v>229</v>
      </c>
      <c r="C174" s="8" t="s">
        <v>620</v>
      </c>
      <c r="D174" s="2" t="s">
        <v>13</v>
      </c>
      <c r="E174" s="48">
        <v>10</v>
      </c>
    </row>
    <row r="175" spans="1:6" ht="45" x14ac:dyDescent="0.25">
      <c r="A175" s="44">
        <f t="shared" si="2"/>
        <v>168</v>
      </c>
      <c r="B175" s="14" t="s">
        <v>103</v>
      </c>
      <c r="C175" s="36" t="s">
        <v>405</v>
      </c>
      <c r="D175" s="13" t="s">
        <v>13</v>
      </c>
      <c r="E175" s="48">
        <v>10</v>
      </c>
    </row>
    <row r="176" spans="1:6" ht="75" x14ac:dyDescent="0.25">
      <c r="A176" s="44">
        <f t="shared" si="2"/>
        <v>169</v>
      </c>
      <c r="B176" s="14" t="s">
        <v>104</v>
      </c>
      <c r="C176" s="37" t="s">
        <v>621</v>
      </c>
      <c r="D176" s="6" t="s">
        <v>13</v>
      </c>
      <c r="E176" s="48">
        <v>180</v>
      </c>
    </row>
    <row r="177" spans="1:5" ht="75" x14ac:dyDescent="0.25">
      <c r="A177" s="44">
        <f t="shared" si="2"/>
        <v>170</v>
      </c>
      <c r="B177" s="14" t="s">
        <v>230</v>
      </c>
      <c r="C177" s="8" t="s">
        <v>761</v>
      </c>
      <c r="D177" s="2" t="s">
        <v>13</v>
      </c>
      <c r="E177" s="48">
        <v>55</v>
      </c>
    </row>
    <row r="178" spans="1:5" ht="30" x14ac:dyDescent="0.25">
      <c r="A178" s="44">
        <f t="shared" si="2"/>
        <v>171</v>
      </c>
      <c r="B178" s="14" t="s">
        <v>231</v>
      </c>
      <c r="C178" s="8" t="s">
        <v>534</v>
      </c>
      <c r="D178" s="2" t="s">
        <v>13</v>
      </c>
      <c r="E178" s="48">
        <v>25</v>
      </c>
    </row>
    <row r="179" spans="1:5" ht="60" x14ac:dyDescent="0.25">
      <c r="A179" s="44">
        <f t="shared" si="2"/>
        <v>172</v>
      </c>
      <c r="B179" s="14" t="s">
        <v>105</v>
      </c>
      <c r="C179" s="37" t="s">
        <v>406</v>
      </c>
      <c r="D179" s="6" t="s">
        <v>13</v>
      </c>
      <c r="E179" s="48">
        <v>220</v>
      </c>
    </row>
    <row r="180" spans="1:5" ht="54" customHeight="1" x14ac:dyDescent="0.25">
      <c r="A180" s="44">
        <f t="shared" si="2"/>
        <v>173</v>
      </c>
      <c r="B180" s="14" t="s">
        <v>106</v>
      </c>
      <c r="C180" s="37" t="s">
        <v>407</v>
      </c>
      <c r="D180" s="6" t="s">
        <v>13</v>
      </c>
      <c r="E180" s="48">
        <v>10</v>
      </c>
    </row>
    <row r="181" spans="1:5" ht="30" x14ac:dyDescent="0.25">
      <c r="A181" s="44">
        <f t="shared" si="2"/>
        <v>174</v>
      </c>
      <c r="B181" s="14" t="s">
        <v>232</v>
      </c>
      <c r="C181" s="8" t="s">
        <v>622</v>
      </c>
      <c r="D181" s="2" t="s">
        <v>13</v>
      </c>
      <c r="E181" s="48">
        <v>10</v>
      </c>
    </row>
    <row r="182" spans="1:5" ht="99" customHeight="1" x14ac:dyDescent="0.25">
      <c r="A182" s="44">
        <f t="shared" si="2"/>
        <v>175</v>
      </c>
      <c r="B182" s="14" t="s">
        <v>107</v>
      </c>
      <c r="C182" s="37" t="s">
        <v>623</v>
      </c>
      <c r="D182" s="6" t="s">
        <v>13</v>
      </c>
      <c r="E182" s="48">
        <v>240</v>
      </c>
    </row>
    <row r="183" spans="1:5" ht="46.5" customHeight="1" x14ac:dyDescent="0.25">
      <c r="A183" s="44">
        <f t="shared" si="2"/>
        <v>176</v>
      </c>
      <c r="B183" s="14" t="s">
        <v>233</v>
      </c>
      <c r="C183" s="8" t="s">
        <v>408</v>
      </c>
      <c r="D183" s="2" t="s">
        <v>13</v>
      </c>
      <c r="E183" s="48">
        <v>3</v>
      </c>
    </row>
    <row r="184" spans="1:5" ht="60" x14ac:dyDescent="0.25">
      <c r="A184" s="44">
        <f t="shared" si="2"/>
        <v>177</v>
      </c>
      <c r="B184" s="14" t="s">
        <v>234</v>
      </c>
      <c r="C184" s="8" t="s">
        <v>624</v>
      </c>
      <c r="D184" s="2" t="s">
        <v>13</v>
      </c>
      <c r="E184" s="48">
        <v>9</v>
      </c>
    </row>
    <row r="185" spans="1:5" ht="48.75" customHeight="1" x14ac:dyDescent="0.25">
      <c r="A185" s="44">
        <f t="shared" si="2"/>
        <v>178</v>
      </c>
      <c r="B185" s="14" t="s">
        <v>235</v>
      </c>
      <c r="C185" s="8" t="s">
        <v>762</v>
      </c>
      <c r="D185" s="2" t="s">
        <v>13</v>
      </c>
      <c r="E185" s="48">
        <v>35</v>
      </c>
    </row>
    <row r="186" spans="1:5" ht="45" customHeight="1" x14ac:dyDescent="0.25">
      <c r="A186" s="44">
        <f t="shared" si="2"/>
        <v>179</v>
      </c>
      <c r="B186" s="14" t="s">
        <v>236</v>
      </c>
      <c r="C186" s="8" t="s">
        <v>409</v>
      </c>
      <c r="D186" s="2" t="s">
        <v>13</v>
      </c>
      <c r="E186" s="48">
        <v>4</v>
      </c>
    </row>
    <row r="187" spans="1:5" ht="45" x14ac:dyDescent="0.25">
      <c r="A187" s="44">
        <f t="shared" si="2"/>
        <v>180</v>
      </c>
      <c r="B187" s="14" t="s">
        <v>410</v>
      </c>
      <c r="C187" s="8" t="s">
        <v>625</v>
      </c>
      <c r="D187" s="2" t="s">
        <v>13</v>
      </c>
      <c r="E187" s="48">
        <v>12</v>
      </c>
    </row>
    <row r="188" spans="1:5" ht="30" x14ac:dyDescent="0.25">
      <c r="A188" s="44">
        <f t="shared" si="2"/>
        <v>181</v>
      </c>
      <c r="B188" s="14" t="s">
        <v>237</v>
      </c>
      <c r="C188" s="8" t="s">
        <v>451</v>
      </c>
      <c r="D188" s="2" t="s">
        <v>13</v>
      </c>
      <c r="E188" s="48">
        <v>12</v>
      </c>
    </row>
    <row r="189" spans="1:5" ht="60" x14ac:dyDescent="0.25">
      <c r="A189" s="44">
        <f t="shared" si="2"/>
        <v>182</v>
      </c>
      <c r="B189" s="14" t="s">
        <v>108</v>
      </c>
      <c r="C189" s="37" t="s">
        <v>626</v>
      </c>
      <c r="D189" s="13" t="s">
        <v>13</v>
      </c>
      <c r="E189" s="48">
        <v>200</v>
      </c>
    </row>
    <row r="190" spans="1:5" ht="36" customHeight="1" x14ac:dyDescent="0.25">
      <c r="A190" s="44">
        <f t="shared" si="2"/>
        <v>183</v>
      </c>
      <c r="B190" s="14" t="s">
        <v>342</v>
      </c>
      <c r="C190" s="37" t="s">
        <v>535</v>
      </c>
      <c r="D190" s="6" t="s">
        <v>13</v>
      </c>
      <c r="E190" s="48">
        <v>4</v>
      </c>
    </row>
    <row r="191" spans="1:5" ht="75" x14ac:dyDescent="0.25">
      <c r="A191" s="44">
        <f t="shared" si="2"/>
        <v>184</v>
      </c>
      <c r="B191" s="14" t="s">
        <v>238</v>
      </c>
      <c r="C191" s="8" t="s">
        <v>411</v>
      </c>
      <c r="D191" s="6" t="s">
        <v>13</v>
      </c>
      <c r="E191" s="48">
        <v>65</v>
      </c>
    </row>
    <row r="192" spans="1:5" ht="30" x14ac:dyDescent="0.25">
      <c r="A192" s="44">
        <f t="shared" si="2"/>
        <v>185</v>
      </c>
      <c r="B192" s="14" t="s">
        <v>239</v>
      </c>
      <c r="C192" s="8" t="s">
        <v>776</v>
      </c>
      <c r="D192" s="2" t="s">
        <v>13</v>
      </c>
      <c r="E192" s="48">
        <v>8</v>
      </c>
    </row>
    <row r="193" spans="1:10" ht="30" x14ac:dyDescent="0.25">
      <c r="A193" s="44">
        <f t="shared" si="2"/>
        <v>186</v>
      </c>
      <c r="B193" s="14" t="s">
        <v>240</v>
      </c>
      <c r="C193" s="8" t="s">
        <v>412</v>
      </c>
      <c r="D193" s="2" t="s">
        <v>13</v>
      </c>
      <c r="E193" s="48">
        <v>3</v>
      </c>
    </row>
    <row r="194" spans="1:10" ht="60" x14ac:dyDescent="0.25">
      <c r="A194" s="44">
        <f t="shared" si="2"/>
        <v>187</v>
      </c>
      <c r="B194" s="14" t="s">
        <v>241</v>
      </c>
      <c r="C194" s="8" t="s">
        <v>627</v>
      </c>
      <c r="D194" s="2" t="s">
        <v>13</v>
      </c>
      <c r="E194" s="48">
        <v>9</v>
      </c>
    </row>
    <row r="195" spans="1:10" ht="43.5" customHeight="1" x14ac:dyDescent="0.25">
      <c r="A195" s="44">
        <f t="shared" si="2"/>
        <v>188</v>
      </c>
      <c r="B195" s="14" t="s">
        <v>272</v>
      </c>
      <c r="C195" s="8" t="s">
        <v>705</v>
      </c>
      <c r="D195" s="2" t="s">
        <v>13</v>
      </c>
      <c r="E195" s="48">
        <v>3</v>
      </c>
    </row>
    <row r="196" spans="1:10" ht="60" x14ac:dyDescent="0.25">
      <c r="A196" s="44">
        <f t="shared" si="2"/>
        <v>189</v>
      </c>
      <c r="B196" s="14" t="s">
        <v>109</v>
      </c>
      <c r="C196" s="37" t="s">
        <v>628</v>
      </c>
      <c r="D196" s="6" t="s">
        <v>13</v>
      </c>
      <c r="E196" s="48">
        <v>9</v>
      </c>
    </row>
    <row r="197" spans="1:10" ht="39" customHeight="1" x14ac:dyDescent="0.25">
      <c r="A197" s="44">
        <f t="shared" si="2"/>
        <v>190</v>
      </c>
      <c r="B197" s="14" t="s">
        <v>242</v>
      </c>
      <c r="C197" s="8" t="s">
        <v>413</v>
      </c>
      <c r="D197" s="2" t="s">
        <v>13</v>
      </c>
      <c r="E197" s="48">
        <v>3</v>
      </c>
    </row>
    <row r="198" spans="1:10" ht="60" x14ac:dyDescent="0.25">
      <c r="A198" s="44">
        <f t="shared" si="2"/>
        <v>191</v>
      </c>
      <c r="B198" s="14" t="s">
        <v>110</v>
      </c>
      <c r="C198" s="37" t="s">
        <v>629</v>
      </c>
      <c r="D198" s="13" t="s">
        <v>13</v>
      </c>
      <c r="E198" s="48">
        <v>9</v>
      </c>
    </row>
    <row r="199" spans="1:10" ht="30" x14ac:dyDescent="0.25">
      <c r="A199" s="44">
        <f t="shared" si="2"/>
        <v>192</v>
      </c>
      <c r="B199" s="14" t="s">
        <v>243</v>
      </c>
      <c r="C199" s="8" t="s">
        <v>414</v>
      </c>
      <c r="D199" s="2" t="s">
        <v>13</v>
      </c>
      <c r="E199" s="48">
        <v>3</v>
      </c>
    </row>
    <row r="200" spans="1:10" ht="60" x14ac:dyDescent="0.25">
      <c r="A200" s="44">
        <f t="shared" si="2"/>
        <v>193</v>
      </c>
      <c r="B200" s="14" t="s">
        <v>244</v>
      </c>
      <c r="C200" s="8" t="s">
        <v>630</v>
      </c>
      <c r="D200" s="2" t="s">
        <v>13</v>
      </c>
      <c r="E200" s="48">
        <v>9</v>
      </c>
    </row>
    <row r="201" spans="1:10" ht="30" x14ac:dyDescent="0.25">
      <c r="A201" s="44">
        <f t="shared" si="2"/>
        <v>194</v>
      </c>
      <c r="B201" s="14" t="s">
        <v>245</v>
      </c>
      <c r="C201" s="8" t="s">
        <v>536</v>
      </c>
      <c r="D201" s="2" t="s">
        <v>13</v>
      </c>
      <c r="E201" s="48">
        <v>8</v>
      </c>
    </row>
    <row r="202" spans="1:10" s="18" customFormat="1" ht="30" x14ac:dyDescent="0.25">
      <c r="A202" s="44">
        <f t="shared" ref="A202:A265" si="3">+A201+1</f>
        <v>195</v>
      </c>
      <c r="B202" s="14" t="s">
        <v>246</v>
      </c>
      <c r="C202" s="8" t="s">
        <v>452</v>
      </c>
      <c r="D202" s="17" t="s">
        <v>13</v>
      </c>
      <c r="E202" s="48">
        <v>2</v>
      </c>
      <c r="F202" s="35"/>
      <c r="J202" s="35"/>
    </row>
    <row r="203" spans="1:10" ht="60" x14ac:dyDescent="0.25">
      <c r="A203" s="44">
        <f t="shared" si="3"/>
        <v>196</v>
      </c>
      <c r="B203" s="14" t="s">
        <v>111</v>
      </c>
      <c r="C203" s="37" t="s">
        <v>537</v>
      </c>
      <c r="D203" s="13" t="s">
        <v>13</v>
      </c>
      <c r="E203" s="48">
        <v>100</v>
      </c>
    </row>
    <row r="204" spans="1:10" ht="60" x14ac:dyDescent="0.25">
      <c r="A204" s="44">
        <f t="shared" si="3"/>
        <v>197</v>
      </c>
      <c r="B204" s="14" t="s">
        <v>304</v>
      </c>
      <c r="C204" s="37" t="s">
        <v>538</v>
      </c>
      <c r="D204" s="6" t="s">
        <v>13</v>
      </c>
      <c r="E204" s="48">
        <v>120</v>
      </c>
    </row>
    <row r="205" spans="1:10" ht="120" x14ac:dyDescent="0.25">
      <c r="A205" s="44">
        <f t="shared" si="3"/>
        <v>198</v>
      </c>
      <c r="B205" s="14" t="s">
        <v>305</v>
      </c>
      <c r="C205" s="37" t="s">
        <v>539</v>
      </c>
      <c r="D205" s="13" t="s">
        <v>13</v>
      </c>
      <c r="E205" s="48">
        <v>420</v>
      </c>
    </row>
    <row r="206" spans="1:10" ht="75" x14ac:dyDescent="0.25">
      <c r="A206" s="44">
        <f t="shared" si="3"/>
        <v>199</v>
      </c>
      <c r="B206" s="14" t="s">
        <v>341</v>
      </c>
      <c r="C206" s="8" t="s">
        <v>726</v>
      </c>
      <c r="D206" s="2" t="s">
        <v>13</v>
      </c>
      <c r="E206" s="48">
        <v>85</v>
      </c>
    </row>
    <row r="207" spans="1:10" ht="45" x14ac:dyDescent="0.25">
      <c r="A207" s="44">
        <f t="shared" si="3"/>
        <v>200</v>
      </c>
      <c r="B207" s="14" t="s">
        <v>306</v>
      </c>
      <c r="C207" s="37" t="s">
        <v>727</v>
      </c>
      <c r="D207" s="13" t="s">
        <v>13</v>
      </c>
      <c r="E207" s="48">
        <v>100</v>
      </c>
    </row>
    <row r="208" spans="1:10" ht="60" x14ac:dyDescent="0.25">
      <c r="A208" s="44">
        <f t="shared" si="3"/>
        <v>201</v>
      </c>
      <c r="B208" s="14" t="s">
        <v>307</v>
      </c>
      <c r="C208" s="37" t="s">
        <v>728</v>
      </c>
      <c r="D208" s="13" t="s">
        <v>13</v>
      </c>
      <c r="E208" s="48">
        <v>265</v>
      </c>
    </row>
    <row r="209" spans="1:5" ht="90" x14ac:dyDescent="0.25">
      <c r="A209" s="44">
        <f t="shared" si="3"/>
        <v>202</v>
      </c>
      <c r="B209" s="14" t="s">
        <v>308</v>
      </c>
      <c r="C209" s="37" t="s">
        <v>729</v>
      </c>
      <c r="D209" s="13" t="s">
        <v>13</v>
      </c>
      <c r="E209" s="48">
        <v>420</v>
      </c>
    </row>
    <row r="210" spans="1:5" ht="60" x14ac:dyDescent="0.25">
      <c r="A210" s="44">
        <f t="shared" si="3"/>
        <v>203</v>
      </c>
      <c r="B210" s="14" t="s">
        <v>361</v>
      </c>
      <c r="C210" s="8" t="s">
        <v>453</v>
      </c>
      <c r="D210" s="2" t="s">
        <v>13</v>
      </c>
      <c r="E210" s="48">
        <v>140</v>
      </c>
    </row>
    <row r="211" spans="1:5" ht="90" x14ac:dyDescent="0.25">
      <c r="A211" s="44">
        <f t="shared" si="3"/>
        <v>204</v>
      </c>
      <c r="B211" s="14" t="s">
        <v>309</v>
      </c>
      <c r="C211" s="37" t="s">
        <v>454</v>
      </c>
      <c r="D211" s="13" t="s">
        <v>13</v>
      </c>
      <c r="E211" s="48">
        <v>190</v>
      </c>
    </row>
    <row r="212" spans="1:5" ht="45" x14ac:dyDescent="0.25">
      <c r="A212" s="44">
        <f t="shared" si="3"/>
        <v>205</v>
      </c>
      <c r="B212" s="14" t="s">
        <v>310</v>
      </c>
      <c r="C212" s="37" t="s">
        <v>505</v>
      </c>
      <c r="D212" s="13" t="s">
        <v>13</v>
      </c>
      <c r="E212" s="48">
        <v>130</v>
      </c>
    </row>
    <row r="213" spans="1:5" ht="45" x14ac:dyDescent="0.25">
      <c r="A213" s="44">
        <f t="shared" si="3"/>
        <v>206</v>
      </c>
      <c r="B213" s="14" t="s">
        <v>311</v>
      </c>
      <c r="C213" s="37" t="s">
        <v>504</v>
      </c>
      <c r="D213" s="13" t="s">
        <v>13</v>
      </c>
      <c r="E213" s="48">
        <v>130</v>
      </c>
    </row>
    <row r="214" spans="1:5" ht="45" x14ac:dyDescent="0.25">
      <c r="A214" s="44">
        <f t="shared" si="3"/>
        <v>207</v>
      </c>
      <c r="B214" s="14" t="s">
        <v>312</v>
      </c>
      <c r="C214" s="37" t="s">
        <v>631</v>
      </c>
      <c r="D214" s="6" t="s">
        <v>13</v>
      </c>
      <c r="E214" s="48">
        <v>95</v>
      </c>
    </row>
    <row r="215" spans="1:5" ht="30" x14ac:dyDescent="0.25">
      <c r="A215" s="44">
        <f t="shared" si="3"/>
        <v>208</v>
      </c>
      <c r="B215" s="32" t="s">
        <v>299</v>
      </c>
      <c r="C215" s="37" t="s">
        <v>415</v>
      </c>
      <c r="D215" s="6" t="s">
        <v>13</v>
      </c>
      <c r="E215" s="48">
        <v>50</v>
      </c>
    </row>
    <row r="216" spans="1:5" ht="45" x14ac:dyDescent="0.25">
      <c r="A216" s="44">
        <f t="shared" si="3"/>
        <v>209</v>
      </c>
      <c r="B216" s="14" t="s">
        <v>313</v>
      </c>
      <c r="C216" s="37" t="s">
        <v>455</v>
      </c>
      <c r="D216" s="13" t="s">
        <v>13</v>
      </c>
      <c r="E216" s="48">
        <v>8</v>
      </c>
    </row>
    <row r="217" spans="1:5" ht="30" x14ac:dyDescent="0.25">
      <c r="A217" s="44">
        <f t="shared" si="3"/>
        <v>210</v>
      </c>
      <c r="B217" s="14" t="s">
        <v>314</v>
      </c>
      <c r="C217" s="37" t="s">
        <v>540</v>
      </c>
      <c r="D217" s="13" t="s">
        <v>13</v>
      </c>
      <c r="E217" s="48">
        <v>240</v>
      </c>
    </row>
    <row r="218" spans="1:5" x14ac:dyDescent="0.25">
      <c r="A218" s="44">
        <f t="shared" si="3"/>
        <v>211</v>
      </c>
      <c r="B218" s="14" t="s">
        <v>358</v>
      </c>
      <c r="C218" s="8" t="s">
        <v>541</v>
      </c>
      <c r="D218" s="2" t="s">
        <v>13</v>
      </c>
      <c r="E218" s="48">
        <v>2</v>
      </c>
    </row>
    <row r="219" spans="1:5" ht="30" x14ac:dyDescent="0.25">
      <c r="A219" s="44">
        <f t="shared" si="3"/>
        <v>212</v>
      </c>
      <c r="B219" s="14" t="s">
        <v>247</v>
      </c>
      <c r="C219" s="37" t="s">
        <v>456</v>
      </c>
      <c r="D219" s="13" t="s">
        <v>13</v>
      </c>
      <c r="E219" s="48">
        <v>4</v>
      </c>
    </row>
    <row r="220" spans="1:5" ht="30" x14ac:dyDescent="0.25">
      <c r="A220" s="44">
        <f t="shared" si="3"/>
        <v>213</v>
      </c>
      <c r="B220" s="14" t="s">
        <v>248</v>
      </c>
      <c r="C220" s="37" t="s">
        <v>498</v>
      </c>
      <c r="D220" s="13" t="s">
        <v>13</v>
      </c>
      <c r="E220" s="48">
        <v>2</v>
      </c>
    </row>
    <row r="221" spans="1:5" ht="30" x14ac:dyDescent="0.25">
      <c r="A221" s="44">
        <f t="shared" si="3"/>
        <v>214</v>
      </c>
      <c r="B221" s="14" t="s">
        <v>362</v>
      </c>
      <c r="C221" s="8" t="s">
        <v>542</v>
      </c>
      <c r="D221" s="2" t="s">
        <v>13</v>
      </c>
      <c r="E221" s="48">
        <v>120</v>
      </c>
    </row>
    <row r="222" spans="1:5" ht="30" x14ac:dyDescent="0.25">
      <c r="A222" s="44">
        <f t="shared" si="3"/>
        <v>215</v>
      </c>
      <c r="B222" s="14" t="s">
        <v>315</v>
      </c>
      <c r="C222" s="16" t="s">
        <v>416</v>
      </c>
      <c r="D222" s="13" t="s">
        <v>13</v>
      </c>
      <c r="E222" s="48">
        <v>140</v>
      </c>
    </row>
    <row r="223" spans="1:5" ht="30" x14ac:dyDescent="0.25">
      <c r="A223" s="44">
        <f t="shared" si="3"/>
        <v>216</v>
      </c>
      <c r="B223" s="14" t="s">
        <v>350</v>
      </c>
      <c r="C223" s="37" t="s">
        <v>417</v>
      </c>
      <c r="D223" s="13" t="s">
        <v>13</v>
      </c>
      <c r="E223" s="48">
        <v>180</v>
      </c>
    </row>
    <row r="224" spans="1:5" ht="45" x14ac:dyDescent="0.25">
      <c r="A224" s="44">
        <f t="shared" si="3"/>
        <v>217</v>
      </c>
      <c r="B224" s="14" t="s">
        <v>363</v>
      </c>
      <c r="C224" s="8" t="s">
        <v>418</v>
      </c>
      <c r="D224" s="2" t="s">
        <v>13</v>
      </c>
      <c r="E224" s="48">
        <v>60</v>
      </c>
    </row>
    <row r="225" spans="1:5" ht="36" customHeight="1" x14ac:dyDescent="0.25">
      <c r="A225" s="44">
        <f t="shared" si="3"/>
        <v>218</v>
      </c>
      <c r="B225" s="14" t="s">
        <v>364</v>
      </c>
      <c r="C225" s="8" t="s">
        <v>543</v>
      </c>
      <c r="D225" s="2" t="s">
        <v>13</v>
      </c>
      <c r="E225" s="48">
        <v>4</v>
      </c>
    </row>
    <row r="226" spans="1:5" ht="30" x14ac:dyDescent="0.25">
      <c r="A226" s="44">
        <f t="shared" si="3"/>
        <v>219</v>
      </c>
      <c r="B226" s="14" t="s">
        <v>365</v>
      </c>
      <c r="C226" s="8" t="s">
        <v>457</v>
      </c>
      <c r="D226" s="2" t="s">
        <v>13</v>
      </c>
      <c r="E226" s="48">
        <v>5</v>
      </c>
    </row>
    <row r="227" spans="1:5" ht="30" x14ac:dyDescent="0.25">
      <c r="A227" s="44">
        <f t="shared" si="3"/>
        <v>220</v>
      </c>
      <c r="B227" s="14" t="s">
        <v>366</v>
      </c>
      <c r="C227" s="8" t="s">
        <v>499</v>
      </c>
      <c r="D227" s="2" t="s">
        <v>13</v>
      </c>
      <c r="E227" s="48">
        <v>1</v>
      </c>
    </row>
    <row r="228" spans="1:5" ht="30" x14ac:dyDescent="0.25">
      <c r="A228" s="44">
        <f t="shared" si="3"/>
        <v>221</v>
      </c>
      <c r="B228" s="14" t="s">
        <v>419</v>
      </c>
      <c r="C228" s="8" t="s">
        <v>421</v>
      </c>
      <c r="D228" s="2" t="s">
        <v>13</v>
      </c>
      <c r="E228" s="48">
        <v>4</v>
      </c>
    </row>
    <row r="229" spans="1:5" ht="30" x14ac:dyDescent="0.25">
      <c r="A229" s="44">
        <f t="shared" si="3"/>
        <v>222</v>
      </c>
      <c r="B229" s="14" t="s">
        <v>420</v>
      </c>
      <c r="C229" s="8" t="s">
        <v>422</v>
      </c>
      <c r="D229" s="2" t="s">
        <v>13</v>
      </c>
      <c r="E229" s="48">
        <v>4</v>
      </c>
    </row>
    <row r="230" spans="1:5" ht="30" x14ac:dyDescent="0.25">
      <c r="A230" s="44">
        <f t="shared" si="3"/>
        <v>223</v>
      </c>
      <c r="B230" s="14" t="s">
        <v>249</v>
      </c>
      <c r="C230" s="8" t="s">
        <v>423</v>
      </c>
      <c r="D230" s="2" t="s">
        <v>13</v>
      </c>
      <c r="E230" s="48">
        <v>2</v>
      </c>
    </row>
    <row r="231" spans="1:5" ht="90" x14ac:dyDescent="0.25">
      <c r="A231" s="44">
        <f t="shared" si="3"/>
        <v>224</v>
      </c>
      <c r="B231" s="14" t="s">
        <v>112</v>
      </c>
      <c r="C231" s="37" t="s">
        <v>632</v>
      </c>
      <c r="D231" s="6" t="s">
        <v>13</v>
      </c>
      <c r="E231" s="48">
        <v>7</v>
      </c>
    </row>
    <row r="232" spans="1:5" ht="30" x14ac:dyDescent="0.25">
      <c r="A232" s="44">
        <f t="shared" si="3"/>
        <v>225</v>
      </c>
      <c r="B232" s="14" t="s">
        <v>316</v>
      </c>
      <c r="C232" s="37" t="s">
        <v>424</v>
      </c>
      <c r="D232" s="13" t="s">
        <v>13</v>
      </c>
      <c r="E232" s="48">
        <v>2</v>
      </c>
    </row>
    <row r="233" spans="1:5" ht="90" x14ac:dyDescent="0.25">
      <c r="A233" s="44">
        <f t="shared" si="3"/>
        <v>226</v>
      </c>
      <c r="B233" s="14" t="s">
        <v>250</v>
      </c>
      <c r="C233" s="8" t="s">
        <v>633</v>
      </c>
      <c r="D233" s="2" t="s">
        <v>13</v>
      </c>
      <c r="E233" s="48">
        <v>7</v>
      </c>
    </row>
    <row r="234" spans="1:5" ht="45" x14ac:dyDescent="0.25">
      <c r="A234" s="44">
        <f t="shared" si="3"/>
        <v>227</v>
      </c>
      <c r="B234" s="14" t="s">
        <v>113</v>
      </c>
      <c r="C234" s="36" t="s">
        <v>544</v>
      </c>
      <c r="D234" s="13" t="s">
        <v>13</v>
      </c>
      <c r="E234" s="48">
        <v>4</v>
      </c>
    </row>
    <row r="235" spans="1:5" ht="30" x14ac:dyDescent="0.25">
      <c r="A235" s="44">
        <f t="shared" si="3"/>
        <v>228</v>
      </c>
      <c r="B235" s="14" t="s">
        <v>317</v>
      </c>
      <c r="C235" s="37" t="s">
        <v>425</v>
      </c>
      <c r="D235" s="6" t="s">
        <v>13</v>
      </c>
      <c r="E235" s="48">
        <v>180</v>
      </c>
    </row>
    <row r="236" spans="1:5" ht="30" x14ac:dyDescent="0.25">
      <c r="A236" s="44">
        <f t="shared" si="3"/>
        <v>229</v>
      </c>
      <c r="B236" s="14" t="s">
        <v>367</v>
      </c>
      <c r="C236" s="8" t="s">
        <v>426</v>
      </c>
      <c r="D236" s="2" t="s">
        <v>13</v>
      </c>
      <c r="E236" s="48">
        <v>1</v>
      </c>
    </row>
    <row r="237" spans="1:5" ht="120" x14ac:dyDescent="0.25">
      <c r="A237" s="44">
        <f t="shared" si="3"/>
        <v>230</v>
      </c>
      <c r="B237" s="14" t="s">
        <v>114</v>
      </c>
      <c r="C237" s="36" t="s">
        <v>634</v>
      </c>
      <c r="D237" s="13" t="s">
        <v>13</v>
      </c>
      <c r="E237" s="48">
        <v>60</v>
      </c>
    </row>
    <row r="238" spans="1:5" ht="60" x14ac:dyDescent="0.25">
      <c r="A238" s="44">
        <f t="shared" si="3"/>
        <v>231</v>
      </c>
      <c r="B238" s="14" t="s">
        <v>251</v>
      </c>
      <c r="C238" s="8" t="s">
        <v>427</v>
      </c>
      <c r="D238" s="2" t="s">
        <v>13</v>
      </c>
      <c r="E238" s="48">
        <v>4</v>
      </c>
    </row>
    <row r="239" spans="1:5" ht="180" x14ac:dyDescent="0.25">
      <c r="A239" s="44">
        <f t="shared" si="3"/>
        <v>232</v>
      </c>
      <c r="B239" s="14" t="s">
        <v>115</v>
      </c>
      <c r="C239" s="37" t="s">
        <v>635</v>
      </c>
      <c r="D239" s="6" t="s">
        <v>13</v>
      </c>
      <c r="E239" s="48">
        <v>60</v>
      </c>
    </row>
    <row r="240" spans="1:5" ht="60" x14ac:dyDescent="0.25">
      <c r="A240" s="44">
        <f t="shared" si="3"/>
        <v>233</v>
      </c>
      <c r="B240" s="14" t="s">
        <v>252</v>
      </c>
      <c r="C240" s="8" t="s">
        <v>428</v>
      </c>
      <c r="D240" s="2" t="s">
        <v>13</v>
      </c>
      <c r="E240" s="48">
        <v>8</v>
      </c>
    </row>
    <row r="241" spans="1:5" ht="120" x14ac:dyDescent="0.25">
      <c r="A241" s="44">
        <f t="shared" si="3"/>
        <v>234</v>
      </c>
      <c r="B241" s="14" t="s">
        <v>116</v>
      </c>
      <c r="C241" s="37" t="s">
        <v>636</v>
      </c>
      <c r="D241" s="13" t="s">
        <v>13</v>
      </c>
      <c r="E241" s="48">
        <v>60</v>
      </c>
    </row>
    <row r="242" spans="1:5" ht="60" x14ac:dyDescent="0.25">
      <c r="A242" s="44">
        <f t="shared" si="3"/>
        <v>235</v>
      </c>
      <c r="B242" s="14" t="s">
        <v>253</v>
      </c>
      <c r="C242" s="8" t="s">
        <v>429</v>
      </c>
      <c r="D242" s="2" t="s">
        <v>13</v>
      </c>
      <c r="E242" s="48">
        <v>4</v>
      </c>
    </row>
    <row r="243" spans="1:5" ht="45" x14ac:dyDescent="0.25">
      <c r="A243" s="44">
        <f t="shared" si="3"/>
        <v>236</v>
      </c>
      <c r="B243" s="14" t="s">
        <v>254</v>
      </c>
      <c r="C243" s="8" t="s">
        <v>430</v>
      </c>
      <c r="D243" s="2" t="s">
        <v>13</v>
      </c>
      <c r="E243" s="48">
        <v>3</v>
      </c>
    </row>
    <row r="244" spans="1:5" ht="75" x14ac:dyDescent="0.25">
      <c r="A244" s="44">
        <f t="shared" si="3"/>
        <v>237</v>
      </c>
      <c r="B244" s="14" t="s">
        <v>117</v>
      </c>
      <c r="C244" s="37" t="s">
        <v>637</v>
      </c>
      <c r="D244" s="13" t="s">
        <v>13</v>
      </c>
      <c r="E244" s="48">
        <v>9</v>
      </c>
    </row>
    <row r="245" spans="1:5" ht="75" x14ac:dyDescent="0.25">
      <c r="A245" s="44">
        <f t="shared" si="3"/>
        <v>238</v>
      </c>
      <c r="B245" s="14" t="s">
        <v>273</v>
      </c>
      <c r="C245" s="37" t="s">
        <v>638</v>
      </c>
      <c r="D245" s="6" t="s">
        <v>13</v>
      </c>
      <c r="E245" s="48">
        <v>9</v>
      </c>
    </row>
    <row r="246" spans="1:5" ht="45" x14ac:dyDescent="0.25">
      <c r="A246" s="44">
        <f t="shared" si="3"/>
        <v>239</v>
      </c>
      <c r="B246" s="14" t="s">
        <v>118</v>
      </c>
      <c r="C246" s="36" t="s">
        <v>545</v>
      </c>
      <c r="D246" s="13" t="s">
        <v>13</v>
      </c>
      <c r="E246" s="48">
        <v>3</v>
      </c>
    </row>
    <row r="247" spans="1:5" ht="75" x14ac:dyDescent="0.25">
      <c r="A247" s="44">
        <f t="shared" si="3"/>
        <v>240</v>
      </c>
      <c r="B247" s="14" t="s">
        <v>119</v>
      </c>
      <c r="C247" s="37" t="s">
        <v>431</v>
      </c>
      <c r="D247" s="6" t="s">
        <v>13</v>
      </c>
      <c r="E247" s="48">
        <v>4</v>
      </c>
    </row>
    <row r="248" spans="1:5" ht="45" x14ac:dyDescent="0.25">
      <c r="A248" s="44">
        <f t="shared" si="3"/>
        <v>241</v>
      </c>
      <c r="B248" s="14" t="s">
        <v>120</v>
      </c>
      <c r="C248" s="37" t="s">
        <v>432</v>
      </c>
      <c r="D248" s="6" t="s">
        <v>13</v>
      </c>
      <c r="E248" s="48">
        <v>35</v>
      </c>
    </row>
    <row r="249" spans="1:5" ht="45" x14ac:dyDescent="0.25">
      <c r="A249" s="44">
        <f t="shared" si="3"/>
        <v>242</v>
      </c>
      <c r="B249" s="32" t="s">
        <v>255</v>
      </c>
      <c r="C249" s="8" t="s">
        <v>774</v>
      </c>
      <c r="D249" s="2" t="s">
        <v>13</v>
      </c>
      <c r="E249" s="48">
        <v>10</v>
      </c>
    </row>
    <row r="250" spans="1:5" ht="30" x14ac:dyDescent="0.25">
      <c r="A250" s="44">
        <f t="shared" si="3"/>
        <v>243</v>
      </c>
      <c r="B250" s="14" t="s">
        <v>318</v>
      </c>
      <c r="C250" s="37" t="s">
        <v>433</v>
      </c>
      <c r="D250" s="6" t="s">
        <v>13</v>
      </c>
      <c r="E250" s="48">
        <v>6</v>
      </c>
    </row>
    <row r="251" spans="1:5" ht="90" x14ac:dyDescent="0.25">
      <c r="A251" s="44">
        <f t="shared" si="3"/>
        <v>244</v>
      </c>
      <c r="B251" s="14" t="s">
        <v>256</v>
      </c>
      <c r="C251" s="8" t="s">
        <v>434</v>
      </c>
      <c r="D251" s="2" t="s">
        <v>13</v>
      </c>
      <c r="E251" s="48">
        <v>18</v>
      </c>
    </row>
    <row r="252" spans="1:5" ht="105" x14ac:dyDescent="0.25">
      <c r="A252" s="44">
        <f t="shared" si="3"/>
        <v>245</v>
      </c>
      <c r="B252" s="14" t="s">
        <v>257</v>
      </c>
      <c r="C252" s="8" t="s">
        <v>546</v>
      </c>
      <c r="D252" s="2" t="s">
        <v>13</v>
      </c>
      <c r="E252" s="48">
        <v>8</v>
      </c>
    </row>
    <row r="253" spans="1:5" ht="75" x14ac:dyDescent="0.25">
      <c r="A253" s="44">
        <f t="shared" si="3"/>
        <v>246</v>
      </c>
      <c r="B253" s="14" t="s">
        <v>258</v>
      </c>
      <c r="C253" s="8" t="s">
        <v>547</v>
      </c>
      <c r="D253" s="2" t="s">
        <v>13</v>
      </c>
      <c r="E253" s="48">
        <v>3</v>
      </c>
    </row>
    <row r="254" spans="1:5" ht="30" x14ac:dyDescent="0.25">
      <c r="A254" s="44">
        <f t="shared" si="3"/>
        <v>247</v>
      </c>
      <c r="B254" s="32" t="s">
        <v>121</v>
      </c>
      <c r="C254" s="37" t="s">
        <v>435</v>
      </c>
      <c r="D254" s="13" t="s">
        <v>13</v>
      </c>
      <c r="E254" s="48">
        <v>30</v>
      </c>
    </row>
    <row r="255" spans="1:5" ht="75" x14ac:dyDescent="0.25">
      <c r="A255" s="44">
        <f t="shared" si="3"/>
        <v>248</v>
      </c>
      <c r="B255" s="14" t="s">
        <v>122</v>
      </c>
      <c r="C255" s="37" t="s">
        <v>436</v>
      </c>
      <c r="D255" s="6" t="s">
        <v>13</v>
      </c>
      <c r="E255" s="48">
        <v>4</v>
      </c>
    </row>
    <row r="256" spans="1:5" ht="105" x14ac:dyDescent="0.25">
      <c r="A256" s="44">
        <f t="shared" si="3"/>
        <v>249</v>
      </c>
      <c r="B256" s="14" t="s">
        <v>123</v>
      </c>
      <c r="C256" s="11" t="s">
        <v>582</v>
      </c>
      <c r="D256" s="10" t="s">
        <v>10</v>
      </c>
      <c r="E256" s="48">
        <v>4</v>
      </c>
    </row>
    <row r="257" spans="1:5" ht="84.75" customHeight="1" x14ac:dyDescent="0.25">
      <c r="A257" s="44">
        <f t="shared" si="3"/>
        <v>250</v>
      </c>
      <c r="B257" s="14" t="s">
        <v>319</v>
      </c>
      <c r="C257" s="37" t="s">
        <v>437</v>
      </c>
      <c r="D257" s="13" t="s">
        <v>13</v>
      </c>
      <c r="E257" s="48">
        <v>150</v>
      </c>
    </row>
    <row r="258" spans="1:5" ht="75" x14ac:dyDescent="0.25">
      <c r="A258" s="44">
        <f t="shared" si="3"/>
        <v>251</v>
      </c>
      <c r="B258" s="14" t="s">
        <v>320</v>
      </c>
      <c r="C258" s="16" t="s">
        <v>639</v>
      </c>
      <c r="D258" s="13" t="s">
        <v>13</v>
      </c>
      <c r="E258" s="48">
        <v>180</v>
      </c>
    </row>
    <row r="259" spans="1:5" ht="75" x14ac:dyDescent="0.25">
      <c r="A259" s="44">
        <f t="shared" si="3"/>
        <v>252</v>
      </c>
      <c r="B259" s="14" t="s">
        <v>321</v>
      </c>
      <c r="C259" s="8" t="s">
        <v>640</v>
      </c>
      <c r="D259" s="6" t="s">
        <v>13</v>
      </c>
      <c r="E259" s="48">
        <v>260</v>
      </c>
    </row>
    <row r="260" spans="1:5" ht="30" x14ac:dyDescent="0.25">
      <c r="A260" s="44">
        <f t="shared" si="3"/>
        <v>253</v>
      </c>
      <c r="B260" s="14" t="s">
        <v>322</v>
      </c>
      <c r="C260" s="8" t="s">
        <v>706</v>
      </c>
      <c r="D260" s="13" t="s">
        <v>13</v>
      </c>
      <c r="E260" s="48">
        <v>5</v>
      </c>
    </row>
    <row r="261" spans="1:5" ht="75" x14ac:dyDescent="0.25">
      <c r="A261" s="44">
        <f t="shared" si="3"/>
        <v>254</v>
      </c>
      <c r="B261" s="14" t="s">
        <v>323</v>
      </c>
      <c r="C261" s="8" t="s">
        <v>641</v>
      </c>
      <c r="D261" s="6" t="s">
        <v>13</v>
      </c>
      <c r="E261" s="48">
        <v>150</v>
      </c>
    </row>
    <row r="262" spans="1:5" ht="45" x14ac:dyDescent="0.25">
      <c r="A262" s="44">
        <f t="shared" si="3"/>
        <v>255</v>
      </c>
      <c r="B262" s="14" t="s">
        <v>232</v>
      </c>
      <c r="C262" s="8" t="s">
        <v>583</v>
      </c>
      <c r="D262" s="2" t="s">
        <v>13</v>
      </c>
      <c r="E262" s="48">
        <v>5</v>
      </c>
    </row>
    <row r="263" spans="1:5" ht="285" x14ac:dyDescent="0.25">
      <c r="A263" s="44">
        <f t="shared" si="3"/>
        <v>256</v>
      </c>
      <c r="B263" s="14" t="s">
        <v>324</v>
      </c>
      <c r="C263" s="37" t="s">
        <v>642</v>
      </c>
      <c r="D263" s="6" t="s">
        <v>13</v>
      </c>
      <c r="E263" s="48">
        <v>30</v>
      </c>
    </row>
    <row r="264" spans="1:5" ht="105" x14ac:dyDescent="0.25">
      <c r="A264" s="44">
        <f t="shared" si="3"/>
        <v>257</v>
      </c>
      <c r="B264" s="14" t="s">
        <v>325</v>
      </c>
      <c r="C264" s="37" t="s">
        <v>643</v>
      </c>
      <c r="D264" s="13" t="s">
        <v>13</v>
      </c>
      <c r="E264" s="48">
        <v>30</v>
      </c>
    </row>
    <row r="265" spans="1:5" ht="105" x14ac:dyDescent="0.25">
      <c r="A265" s="44">
        <f t="shared" si="3"/>
        <v>258</v>
      </c>
      <c r="B265" s="14" t="s">
        <v>326</v>
      </c>
      <c r="C265" s="37" t="s">
        <v>644</v>
      </c>
      <c r="D265" s="6" t="s">
        <v>13</v>
      </c>
      <c r="E265" s="48">
        <v>30</v>
      </c>
    </row>
    <row r="266" spans="1:5" ht="30" x14ac:dyDescent="0.25">
      <c r="A266" s="44">
        <f t="shared" ref="A266:A329" si="4">+A265+1</f>
        <v>259</v>
      </c>
      <c r="B266" s="14" t="s">
        <v>368</v>
      </c>
      <c r="C266" s="8" t="s">
        <v>458</v>
      </c>
      <c r="D266" s="2" t="s">
        <v>13</v>
      </c>
      <c r="E266" s="48">
        <v>2</v>
      </c>
    </row>
    <row r="267" spans="1:5" ht="45" x14ac:dyDescent="0.25">
      <c r="A267" s="44">
        <f t="shared" si="4"/>
        <v>260</v>
      </c>
      <c r="B267" s="7" t="s">
        <v>327</v>
      </c>
      <c r="C267" s="37" t="s">
        <v>743</v>
      </c>
      <c r="D267" s="6" t="s">
        <v>13</v>
      </c>
      <c r="E267" s="48">
        <v>250</v>
      </c>
    </row>
    <row r="268" spans="1:5" ht="45" x14ac:dyDescent="0.25">
      <c r="A268" s="44">
        <f t="shared" si="4"/>
        <v>261</v>
      </c>
      <c r="B268" s="7" t="s">
        <v>327</v>
      </c>
      <c r="C268" s="37" t="s">
        <v>742</v>
      </c>
      <c r="D268" s="13" t="s">
        <v>13</v>
      </c>
      <c r="E268" s="48">
        <v>170</v>
      </c>
    </row>
    <row r="269" spans="1:5" ht="60" x14ac:dyDescent="0.25">
      <c r="A269" s="44">
        <f t="shared" si="4"/>
        <v>262</v>
      </c>
      <c r="B269" s="14" t="s">
        <v>105</v>
      </c>
      <c r="C269" s="8" t="s">
        <v>460</v>
      </c>
      <c r="D269" s="2" t="s">
        <v>13</v>
      </c>
      <c r="E269" s="48">
        <v>150</v>
      </c>
    </row>
    <row r="270" spans="1:5" ht="30" x14ac:dyDescent="0.25">
      <c r="A270" s="44">
        <f t="shared" si="4"/>
        <v>263</v>
      </c>
      <c r="B270" s="14" t="s">
        <v>100</v>
      </c>
      <c r="C270" s="16" t="s">
        <v>438</v>
      </c>
      <c r="D270" s="6" t="s">
        <v>13</v>
      </c>
      <c r="E270" s="48">
        <v>45</v>
      </c>
    </row>
    <row r="271" spans="1:5" ht="54" customHeight="1" x14ac:dyDescent="0.25">
      <c r="A271" s="44">
        <f t="shared" si="4"/>
        <v>264</v>
      </c>
      <c r="B271" s="14" t="s">
        <v>259</v>
      </c>
      <c r="C271" s="8" t="s">
        <v>480</v>
      </c>
      <c r="D271" s="2" t="s">
        <v>13</v>
      </c>
      <c r="E271" s="48">
        <v>5</v>
      </c>
    </row>
    <row r="272" spans="1:5" ht="30" x14ac:dyDescent="0.25">
      <c r="A272" s="44">
        <f t="shared" si="4"/>
        <v>265</v>
      </c>
      <c r="B272" s="14" t="s">
        <v>260</v>
      </c>
      <c r="C272" s="8" t="s">
        <v>480</v>
      </c>
      <c r="D272" s="2" t="s">
        <v>13</v>
      </c>
      <c r="E272" s="48">
        <v>5</v>
      </c>
    </row>
    <row r="273" spans="1:10" ht="30" customHeight="1" x14ac:dyDescent="0.25">
      <c r="A273" s="44">
        <f t="shared" si="4"/>
        <v>266</v>
      </c>
      <c r="B273" s="14" t="s">
        <v>124</v>
      </c>
      <c r="C273" s="8" t="s">
        <v>439</v>
      </c>
      <c r="D273" s="2" t="s">
        <v>13</v>
      </c>
      <c r="E273" s="48">
        <v>10</v>
      </c>
    </row>
    <row r="274" spans="1:10" s="18" customFormat="1" ht="30" x14ac:dyDescent="0.25">
      <c r="A274" s="4">
        <f t="shared" si="4"/>
        <v>267</v>
      </c>
      <c r="B274" s="14" t="s">
        <v>700</v>
      </c>
      <c r="C274" s="7" t="s">
        <v>744</v>
      </c>
      <c r="D274" s="17" t="s">
        <v>13</v>
      </c>
      <c r="E274" s="48">
        <v>15</v>
      </c>
      <c r="F274" s="35"/>
      <c r="J274" s="35"/>
    </row>
    <row r="275" spans="1:10" s="18" customFormat="1" ht="30" x14ac:dyDescent="0.25">
      <c r="A275" s="4">
        <f t="shared" si="4"/>
        <v>268</v>
      </c>
      <c r="B275" s="14" t="s">
        <v>701</v>
      </c>
      <c r="C275" s="7" t="s">
        <v>745</v>
      </c>
      <c r="D275" s="17" t="s">
        <v>13</v>
      </c>
      <c r="E275" s="48">
        <v>3</v>
      </c>
      <c r="F275" s="35"/>
      <c r="J275" s="35"/>
    </row>
    <row r="276" spans="1:10" s="18" customFormat="1" ht="45" x14ac:dyDescent="0.25">
      <c r="A276" s="4">
        <f t="shared" si="4"/>
        <v>269</v>
      </c>
      <c r="B276" s="14" t="s">
        <v>702</v>
      </c>
      <c r="C276" s="7" t="s">
        <v>746</v>
      </c>
      <c r="D276" s="17" t="s">
        <v>13</v>
      </c>
      <c r="E276" s="48">
        <v>4</v>
      </c>
      <c r="F276" s="35"/>
      <c r="J276" s="35"/>
    </row>
    <row r="277" spans="1:10" ht="30" x14ac:dyDescent="0.25">
      <c r="A277" s="44">
        <f t="shared" si="4"/>
        <v>270</v>
      </c>
      <c r="B277" s="14" t="s">
        <v>261</v>
      </c>
      <c r="C277" s="8" t="s">
        <v>459</v>
      </c>
      <c r="D277" s="2" t="s">
        <v>13</v>
      </c>
      <c r="E277" s="48">
        <v>40</v>
      </c>
    </row>
    <row r="278" spans="1:10" ht="30" x14ac:dyDescent="0.25">
      <c r="A278" s="44">
        <f t="shared" si="4"/>
        <v>271</v>
      </c>
      <c r="B278" s="14" t="s">
        <v>262</v>
      </c>
      <c r="C278" s="8" t="s">
        <v>461</v>
      </c>
      <c r="D278" s="2" t="s">
        <v>13</v>
      </c>
      <c r="E278" s="48">
        <v>11</v>
      </c>
    </row>
    <row r="279" spans="1:10" ht="26.25" customHeight="1" x14ac:dyDescent="0.25">
      <c r="A279" s="44">
        <f t="shared" si="4"/>
        <v>272</v>
      </c>
      <c r="B279" s="14" t="s">
        <v>263</v>
      </c>
      <c r="C279" s="9" t="s">
        <v>462</v>
      </c>
      <c r="D279" s="4" t="s">
        <v>11</v>
      </c>
      <c r="E279" s="48">
        <v>8</v>
      </c>
    </row>
    <row r="280" spans="1:10" ht="30" x14ac:dyDescent="0.25">
      <c r="A280" s="44">
        <f t="shared" si="4"/>
        <v>273</v>
      </c>
      <c r="B280" s="14" t="s">
        <v>264</v>
      </c>
      <c r="C280" s="9" t="s">
        <v>733</v>
      </c>
      <c r="D280" s="2" t="s">
        <v>13</v>
      </c>
      <c r="E280" s="48">
        <v>50</v>
      </c>
    </row>
    <row r="281" spans="1:10" ht="30" x14ac:dyDescent="0.25">
      <c r="A281" s="44">
        <f t="shared" si="4"/>
        <v>274</v>
      </c>
      <c r="B281" s="14" t="s">
        <v>265</v>
      </c>
      <c r="C281" s="9" t="s">
        <v>734</v>
      </c>
      <c r="D281" s="2" t="s">
        <v>13</v>
      </c>
      <c r="E281" s="48">
        <v>45</v>
      </c>
    </row>
    <row r="282" spans="1:10" ht="30" x14ac:dyDescent="0.25">
      <c r="A282" s="44">
        <f t="shared" si="4"/>
        <v>275</v>
      </c>
      <c r="B282" s="14" t="s">
        <v>266</v>
      </c>
      <c r="C282" s="9" t="s">
        <v>735</v>
      </c>
      <c r="D282" s="2" t="s">
        <v>13</v>
      </c>
      <c r="E282" s="48">
        <v>45</v>
      </c>
    </row>
    <row r="283" spans="1:10" ht="30" x14ac:dyDescent="0.25">
      <c r="A283" s="44">
        <f t="shared" si="4"/>
        <v>276</v>
      </c>
      <c r="B283" s="14" t="s">
        <v>267</v>
      </c>
      <c r="C283" s="8" t="s">
        <v>463</v>
      </c>
      <c r="D283" s="2" t="s">
        <v>13</v>
      </c>
      <c r="E283" s="48">
        <v>80</v>
      </c>
      <c r="F283" s="84"/>
    </row>
    <row r="284" spans="1:10" ht="30" x14ac:dyDescent="0.25">
      <c r="A284" s="44">
        <f t="shared" si="4"/>
        <v>277</v>
      </c>
      <c r="B284" s="7" t="s">
        <v>713</v>
      </c>
      <c r="C284" s="8" t="s">
        <v>464</v>
      </c>
      <c r="D284" s="2" t="s">
        <v>13</v>
      </c>
      <c r="E284" s="48">
        <v>2</v>
      </c>
      <c r="F284" s="90"/>
    </row>
    <row r="285" spans="1:10" ht="63.75" customHeight="1" x14ac:dyDescent="0.25">
      <c r="A285" s="44">
        <f t="shared" si="4"/>
        <v>278</v>
      </c>
      <c r="B285" s="7" t="s">
        <v>714</v>
      </c>
      <c r="C285" s="8" t="s">
        <v>548</v>
      </c>
      <c r="D285" s="2" t="s">
        <v>13</v>
      </c>
      <c r="E285" s="48">
        <v>2</v>
      </c>
      <c r="F285" s="91"/>
    </row>
    <row r="286" spans="1:10" x14ac:dyDescent="0.25">
      <c r="A286" s="44">
        <f t="shared" si="4"/>
        <v>279</v>
      </c>
      <c r="B286" s="14" t="s">
        <v>125</v>
      </c>
      <c r="C286" s="8" t="s">
        <v>573</v>
      </c>
      <c r="D286" s="6" t="s">
        <v>18</v>
      </c>
      <c r="E286" s="48">
        <v>40</v>
      </c>
    </row>
    <row r="287" spans="1:10" ht="30" x14ac:dyDescent="0.25">
      <c r="A287" s="44">
        <f t="shared" si="4"/>
        <v>280</v>
      </c>
      <c r="B287" s="14" t="s">
        <v>572</v>
      </c>
      <c r="C287" s="8" t="s">
        <v>549</v>
      </c>
      <c r="D287" s="2" t="s">
        <v>18</v>
      </c>
      <c r="E287" s="48">
        <f>60+5+80+30+5+150+20+40+90+120+40+40</f>
        <v>680</v>
      </c>
    </row>
    <row r="288" spans="1:10" x14ac:dyDescent="0.25">
      <c r="A288" s="44">
        <f t="shared" si="4"/>
        <v>281</v>
      </c>
      <c r="B288" s="14" t="s">
        <v>127</v>
      </c>
      <c r="C288" s="9" t="s">
        <v>128</v>
      </c>
      <c r="D288" s="10" t="s">
        <v>778</v>
      </c>
      <c r="E288" s="48">
        <f>130000+10000+7000+24361+40000+60000+7000+20000+4000+25000+7000+8064+18000</f>
        <v>360425</v>
      </c>
    </row>
    <row r="289" spans="1:5" x14ac:dyDescent="0.25">
      <c r="A289" s="44">
        <f t="shared" si="4"/>
        <v>282</v>
      </c>
      <c r="B289" s="14" t="s">
        <v>129</v>
      </c>
      <c r="C289" s="8" t="s">
        <v>130</v>
      </c>
      <c r="D289" s="2" t="s">
        <v>126</v>
      </c>
      <c r="E289" s="48">
        <f>5</f>
        <v>5</v>
      </c>
    </row>
    <row r="290" spans="1:5" ht="30" x14ac:dyDescent="0.25">
      <c r="A290" s="44">
        <f t="shared" si="4"/>
        <v>283</v>
      </c>
      <c r="B290" s="14" t="s">
        <v>131</v>
      </c>
      <c r="C290" s="8" t="s">
        <v>132</v>
      </c>
      <c r="D290" s="2" t="s">
        <v>18</v>
      </c>
      <c r="E290" s="49">
        <f>10+20</f>
        <v>30</v>
      </c>
    </row>
    <row r="291" spans="1:5" ht="45" x14ac:dyDescent="0.25">
      <c r="A291" s="44">
        <f t="shared" si="4"/>
        <v>284</v>
      </c>
      <c r="B291" s="14" t="s">
        <v>133</v>
      </c>
      <c r="C291" s="8" t="s">
        <v>707</v>
      </c>
      <c r="D291" s="2" t="s">
        <v>11</v>
      </c>
      <c r="E291" s="49">
        <v>1000</v>
      </c>
    </row>
    <row r="292" spans="1:5" ht="30" x14ac:dyDescent="0.25">
      <c r="A292" s="44">
        <f t="shared" si="4"/>
        <v>285</v>
      </c>
      <c r="B292" s="14" t="s">
        <v>269</v>
      </c>
      <c r="C292" s="8" t="s">
        <v>440</v>
      </c>
      <c r="D292" s="2" t="s">
        <v>13</v>
      </c>
      <c r="E292" s="77">
        <v>40</v>
      </c>
    </row>
    <row r="293" spans="1:5" ht="30" x14ac:dyDescent="0.25">
      <c r="A293" s="44">
        <f t="shared" si="4"/>
        <v>286</v>
      </c>
      <c r="B293" s="14" t="s">
        <v>134</v>
      </c>
      <c r="C293" s="8" t="s">
        <v>551</v>
      </c>
      <c r="D293" s="2" t="s">
        <v>13</v>
      </c>
      <c r="E293" s="48">
        <v>15</v>
      </c>
    </row>
    <row r="294" spans="1:5" ht="30" x14ac:dyDescent="0.25">
      <c r="A294" s="44">
        <f t="shared" si="4"/>
        <v>287</v>
      </c>
      <c r="B294" s="14" t="s">
        <v>135</v>
      </c>
      <c r="C294" s="8" t="s">
        <v>550</v>
      </c>
      <c r="D294" s="2" t="s">
        <v>13</v>
      </c>
      <c r="E294" s="48">
        <v>3</v>
      </c>
    </row>
    <row r="295" spans="1:5" ht="37.5" customHeight="1" x14ac:dyDescent="0.25">
      <c r="A295" s="44">
        <f t="shared" si="4"/>
        <v>288</v>
      </c>
      <c r="B295" s="14" t="s">
        <v>136</v>
      </c>
      <c r="C295" s="8" t="s">
        <v>708</v>
      </c>
      <c r="D295" s="2" t="s">
        <v>13</v>
      </c>
      <c r="E295" s="48">
        <v>7</v>
      </c>
    </row>
    <row r="296" spans="1:5" ht="30" x14ac:dyDescent="0.25">
      <c r="A296" s="44">
        <f t="shared" si="4"/>
        <v>289</v>
      </c>
      <c r="B296" s="59" t="s">
        <v>276</v>
      </c>
      <c r="C296" s="11" t="s">
        <v>709</v>
      </c>
      <c r="D296" s="27" t="s">
        <v>13</v>
      </c>
      <c r="E296" s="78">
        <v>1200</v>
      </c>
    </row>
    <row r="297" spans="1:5" ht="22.5" customHeight="1" x14ac:dyDescent="0.25">
      <c r="A297" s="44">
        <f t="shared" si="4"/>
        <v>290</v>
      </c>
      <c r="B297" s="59" t="s">
        <v>337</v>
      </c>
      <c r="C297" s="3" t="s">
        <v>710</v>
      </c>
      <c r="D297" s="27" t="s">
        <v>13</v>
      </c>
      <c r="E297" s="78">
        <v>50</v>
      </c>
    </row>
    <row r="298" spans="1:5" ht="52.5" customHeight="1" x14ac:dyDescent="0.25">
      <c r="A298" s="44">
        <f t="shared" si="4"/>
        <v>291</v>
      </c>
      <c r="B298" s="59" t="s">
        <v>277</v>
      </c>
      <c r="C298" s="25" t="s">
        <v>645</v>
      </c>
      <c r="D298" s="27" t="s">
        <v>13</v>
      </c>
      <c r="E298" s="78">
        <v>95</v>
      </c>
    </row>
    <row r="299" spans="1:5" ht="36" customHeight="1" x14ac:dyDescent="0.25">
      <c r="A299" s="44">
        <f t="shared" si="4"/>
        <v>292</v>
      </c>
      <c r="B299" s="59" t="s">
        <v>278</v>
      </c>
      <c r="C299" s="3" t="s">
        <v>711</v>
      </c>
      <c r="D299" s="27" t="s">
        <v>13</v>
      </c>
      <c r="E299" s="78">
        <v>60</v>
      </c>
    </row>
    <row r="300" spans="1:5" ht="30" x14ac:dyDescent="0.25">
      <c r="A300" s="44">
        <f t="shared" si="4"/>
        <v>293</v>
      </c>
      <c r="B300" s="59" t="s">
        <v>279</v>
      </c>
      <c r="C300" s="3" t="s">
        <v>712</v>
      </c>
      <c r="D300" s="27" t="s">
        <v>13</v>
      </c>
      <c r="E300" s="78">
        <v>15</v>
      </c>
    </row>
    <row r="301" spans="1:5" ht="42.75" customHeight="1" x14ac:dyDescent="0.25">
      <c r="A301" s="44">
        <f t="shared" si="4"/>
        <v>294</v>
      </c>
      <c r="B301" s="59" t="s">
        <v>280</v>
      </c>
      <c r="C301" s="33" t="s">
        <v>646</v>
      </c>
      <c r="D301" s="28" t="s">
        <v>7</v>
      </c>
      <c r="E301" s="78">
        <v>12</v>
      </c>
    </row>
    <row r="302" spans="1:5" ht="30" x14ac:dyDescent="0.25">
      <c r="A302" s="44">
        <f t="shared" si="4"/>
        <v>295</v>
      </c>
      <c r="B302" s="14" t="s">
        <v>339</v>
      </c>
      <c r="C302" s="25" t="s">
        <v>552</v>
      </c>
      <c r="D302" s="28" t="s">
        <v>13</v>
      </c>
      <c r="E302" s="78">
        <v>1</v>
      </c>
    </row>
    <row r="303" spans="1:5" ht="45" x14ac:dyDescent="0.25">
      <c r="A303" s="44">
        <f t="shared" si="4"/>
        <v>296</v>
      </c>
      <c r="B303" s="14" t="s">
        <v>281</v>
      </c>
      <c r="C303" s="25" t="s">
        <v>338</v>
      </c>
      <c r="D303" s="19" t="s">
        <v>13</v>
      </c>
      <c r="E303" s="50">
        <v>170</v>
      </c>
    </row>
    <row r="304" spans="1:5" ht="45" x14ac:dyDescent="0.25">
      <c r="A304" s="44">
        <f t="shared" si="4"/>
        <v>297</v>
      </c>
      <c r="B304" s="14" t="s">
        <v>282</v>
      </c>
      <c r="C304" s="8" t="s">
        <v>369</v>
      </c>
      <c r="D304" s="19" t="s">
        <v>13</v>
      </c>
      <c r="E304" s="50">
        <v>30</v>
      </c>
    </row>
    <row r="305" spans="1:5" ht="45" x14ac:dyDescent="0.25">
      <c r="A305" s="44">
        <f t="shared" si="4"/>
        <v>298</v>
      </c>
      <c r="B305" s="14" t="s">
        <v>553</v>
      </c>
      <c r="C305" s="8" t="s">
        <v>554</v>
      </c>
      <c r="D305" s="19" t="s">
        <v>13</v>
      </c>
      <c r="E305" s="50">
        <v>50</v>
      </c>
    </row>
    <row r="306" spans="1:5" ht="30" x14ac:dyDescent="0.25">
      <c r="A306" s="44">
        <f t="shared" si="4"/>
        <v>299</v>
      </c>
      <c r="B306" s="14" t="s">
        <v>283</v>
      </c>
      <c r="C306" s="8" t="s">
        <v>370</v>
      </c>
      <c r="D306" s="29" t="s">
        <v>126</v>
      </c>
      <c r="E306" s="50">
        <v>300</v>
      </c>
    </row>
    <row r="307" spans="1:5" ht="30" x14ac:dyDescent="0.25">
      <c r="A307" s="44">
        <f t="shared" si="4"/>
        <v>300</v>
      </c>
      <c r="B307" s="14" t="s">
        <v>284</v>
      </c>
      <c r="C307" s="25" t="s">
        <v>371</v>
      </c>
      <c r="D307" s="29" t="s">
        <v>13</v>
      </c>
      <c r="E307" s="50">
        <v>85</v>
      </c>
    </row>
    <row r="308" spans="1:5" ht="30" x14ac:dyDescent="0.25">
      <c r="A308" s="44">
        <f t="shared" si="4"/>
        <v>301</v>
      </c>
      <c r="B308" s="14" t="s">
        <v>285</v>
      </c>
      <c r="C308" s="25" t="s">
        <v>372</v>
      </c>
      <c r="D308" s="29" t="s">
        <v>13</v>
      </c>
      <c r="E308" s="50">
        <v>100</v>
      </c>
    </row>
    <row r="309" spans="1:5" ht="45" x14ac:dyDescent="0.25">
      <c r="A309" s="44">
        <f t="shared" si="4"/>
        <v>302</v>
      </c>
      <c r="B309" s="14" t="s">
        <v>286</v>
      </c>
      <c r="C309" s="8" t="s">
        <v>647</v>
      </c>
      <c r="D309" s="29" t="s">
        <v>13</v>
      </c>
      <c r="E309" s="50">
        <v>85</v>
      </c>
    </row>
    <row r="310" spans="1:5" ht="45" x14ac:dyDescent="0.25">
      <c r="A310" s="44">
        <f t="shared" si="4"/>
        <v>303</v>
      </c>
      <c r="B310" s="14" t="s">
        <v>557</v>
      </c>
      <c r="C310" s="25" t="s">
        <v>555</v>
      </c>
      <c r="D310" s="29" t="s">
        <v>13</v>
      </c>
      <c r="E310" s="50">
        <v>30</v>
      </c>
    </row>
    <row r="311" spans="1:5" ht="45" x14ac:dyDescent="0.25">
      <c r="A311" s="44">
        <f t="shared" si="4"/>
        <v>304</v>
      </c>
      <c r="B311" s="14" t="s">
        <v>558</v>
      </c>
      <c r="C311" s="69" t="s">
        <v>556</v>
      </c>
      <c r="D311" s="29" t="s">
        <v>13</v>
      </c>
      <c r="E311" s="50">
        <v>15</v>
      </c>
    </row>
    <row r="312" spans="1:5" ht="45" x14ac:dyDescent="0.25">
      <c r="A312" s="44">
        <f t="shared" si="4"/>
        <v>305</v>
      </c>
      <c r="B312" s="14" t="s">
        <v>559</v>
      </c>
      <c r="C312" s="8" t="s">
        <v>560</v>
      </c>
      <c r="D312" s="29" t="s">
        <v>13</v>
      </c>
      <c r="E312" s="50">
        <v>15</v>
      </c>
    </row>
    <row r="313" spans="1:5" ht="45" x14ac:dyDescent="0.25">
      <c r="A313" s="44">
        <f t="shared" si="4"/>
        <v>306</v>
      </c>
      <c r="B313" s="14" t="s">
        <v>561</v>
      </c>
      <c r="C313" s="25" t="s">
        <v>562</v>
      </c>
      <c r="D313" s="29" t="s">
        <v>13</v>
      </c>
      <c r="E313" s="50">
        <v>2</v>
      </c>
    </row>
    <row r="314" spans="1:5" ht="30" x14ac:dyDescent="0.25">
      <c r="A314" s="44">
        <f t="shared" si="4"/>
        <v>307</v>
      </c>
      <c r="B314" s="14" t="s">
        <v>287</v>
      </c>
      <c r="C314" s="25" t="s">
        <v>373</v>
      </c>
      <c r="D314" s="29" t="s">
        <v>13</v>
      </c>
      <c r="E314" s="50">
        <v>17</v>
      </c>
    </row>
    <row r="315" spans="1:5" x14ac:dyDescent="0.25">
      <c r="A315" s="44">
        <f t="shared" si="4"/>
        <v>308</v>
      </c>
      <c r="B315" s="56" t="s">
        <v>563</v>
      </c>
      <c r="C315" s="8" t="s">
        <v>563</v>
      </c>
      <c r="D315" s="30" t="s">
        <v>11</v>
      </c>
      <c r="E315" s="50">
        <v>2</v>
      </c>
    </row>
    <row r="316" spans="1:5" ht="30" x14ac:dyDescent="0.25">
      <c r="A316" s="44">
        <f t="shared" si="4"/>
        <v>309</v>
      </c>
      <c r="B316" s="60" t="s">
        <v>564</v>
      </c>
      <c r="C316" s="8" t="s">
        <v>564</v>
      </c>
      <c r="D316" s="31" t="s">
        <v>13</v>
      </c>
      <c r="E316" s="78">
        <v>2</v>
      </c>
    </row>
    <row r="317" spans="1:5" ht="45" x14ac:dyDescent="0.25">
      <c r="A317" s="44">
        <f t="shared" si="4"/>
        <v>310</v>
      </c>
      <c r="B317" s="14" t="s">
        <v>137</v>
      </c>
      <c r="C317" s="33" t="s">
        <v>648</v>
      </c>
      <c r="D317" s="2" t="s">
        <v>7</v>
      </c>
      <c r="E317" s="48">
        <v>100</v>
      </c>
    </row>
    <row r="318" spans="1:5" ht="75" x14ac:dyDescent="0.25">
      <c r="A318" s="44">
        <f t="shared" si="4"/>
        <v>311</v>
      </c>
      <c r="B318" s="14" t="s">
        <v>139</v>
      </c>
      <c r="C318" s="11" t="s">
        <v>782</v>
      </c>
      <c r="D318" s="2" t="s">
        <v>140</v>
      </c>
      <c r="E318" s="48">
        <v>9480</v>
      </c>
    </row>
    <row r="319" spans="1:5" ht="30" x14ac:dyDescent="0.25">
      <c r="A319" s="44">
        <f t="shared" si="4"/>
        <v>312</v>
      </c>
      <c r="B319" s="14" t="s">
        <v>465</v>
      </c>
      <c r="C319" s="11" t="s">
        <v>763</v>
      </c>
      <c r="D319" s="2" t="s">
        <v>7</v>
      </c>
      <c r="E319" s="86">
        <f>5+3+40+3+10+12+5+2+20+3+110+40</f>
        <v>253</v>
      </c>
    </row>
    <row r="320" spans="1:5" ht="30" x14ac:dyDescent="0.25">
      <c r="A320" s="44">
        <f t="shared" si="4"/>
        <v>313</v>
      </c>
      <c r="B320" s="14" t="s">
        <v>466</v>
      </c>
      <c r="C320" s="11" t="s">
        <v>500</v>
      </c>
      <c r="D320" s="2" t="s">
        <v>7</v>
      </c>
      <c r="E320" s="86">
        <f>5+3+40+3+10+12+5+2+20+3+110+40</f>
        <v>253</v>
      </c>
    </row>
    <row r="321" spans="1:5" ht="30" x14ac:dyDescent="0.25">
      <c r="A321" s="44">
        <f t="shared" si="4"/>
        <v>314</v>
      </c>
      <c r="B321" s="14" t="s">
        <v>467</v>
      </c>
      <c r="C321" s="11" t="s">
        <v>500</v>
      </c>
      <c r="D321" s="2" t="s">
        <v>7</v>
      </c>
      <c r="E321" s="86">
        <f>5+3+40+3+10+12+5+2+20+3+110+40</f>
        <v>253</v>
      </c>
    </row>
    <row r="322" spans="1:5" ht="45" x14ac:dyDescent="0.25">
      <c r="A322" s="44">
        <f t="shared" si="4"/>
        <v>315</v>
      </c>
      <c r="B322" s="14" t="s">
        <v>138</v>
      </c>
      <c r="C322" s="11" t="s">
        <v>565</v>
      </c>
      <c r="D322" s="2" t="s">
        <v>18</v>
      </c>
      <c r="E322" s="48">
        <v>55</v>
      </c>
    </row>
    <row r="323" spans="1:5" ht="75" x14ac:dyDescent="0.25">
      <c r="A323" s="44">
        <f t="shared" si="4"/>
        <v>316</v>
      </c>
      <c r="B323" s="14" t="s">
        <v>141</v>
      </c>
      <c r="C323" s="11" t="s">
        <v>764</v>
      </c>
      <c r="D323" s="2" t="s">
        <v>140</v>
      </c>
      <c r="E323" s="48">
        <v>13200</v>
      </c>
    </row>
    <row r="324" spans="1:5" ht="60" x14ac:dyDescent="0.25">
      <c r="A324" s="44">
        <f t="shared" si="4"/>
        <v>317</v>
      </c>
      <c r="B324" s="61" t="s">
        <v>291</v>
      </c>
      <c r="C324" s="8" t="s">
        <v>481</v>
      </c>
      <c r="D324" s="28" t="s">
        <v>13</v>
      </c>
      <c r="E324" s="47">
        <v>100</v>
      </c>
    </row>
    <row r="325" spans="1:5" ht="39" customHeight="1" x14ac:dyDescent="0.25">
      <c r="A325" s="44">
        <f t="shared" si="4"/>
        <v>318</v>
      </c>
      <c r="B325" s="14" t="s">
        <v>276</v>
      </c>
      <c r="C325" s="8" t="s">
        <v>482</v>
      </c>
      <c r="D325" s="28" t="s">
        <v>13</v>
      </c>
      <c r="E325" s="47">
        <v>36</v>
      </c>
    </row>
    <row r="326" spans="1:5" ht="30" x14ac:dyDescent="0.25">
      <c r="A326" s="44">
        <f t="shared" si="4"/>
        <v>319</v>
      </c>
      <c r="B326" s="14" t="s">
        <v>142</v>
      </c>
      <c r="C326" s="8" t="s">
        <v>469</v>
      </c>
      <c r="D326" s="2" t="s">
        <v>13</v>
      </c>
      <c r="E326" s="48">
        <v>100</v>
      </c>
    </row>
    <row r="327" spans="1:5" ht="30" x14ac:dyDescent="0.25">
      <c r="A327" s="44">
        <f t="shared" si="4"/>
        <v>320</v>
      </c>
      <c r="B327" s="14" t="s">
        <v>143</v>
      </c>
      <c r="C327" s="8" t="s">
        <v>470</v>
      </c>
      <c r="D327" s="2" t="s">
        <v>13</v>
      </c>
      <c r="E327" s="48">
        <f>26</f>
        <v>26</v>
      </c>
    </row>
    <row r="328" spans="1:5" ht="90" x14ac:dyDescent="0.25">
      <c r="A328" s="44">
        <f t="shared" si="4"/>
        <v>321</v>
      </c>
      <c r="B328" s="14" t="s">
        <v>472</v>
      </c>
      <c r="C328" s="9" t="s">
        <v>730</v>
      </c>
      <c r="D328" s="2" t="s">
        <v>14</v>
      </c>
      <c r="E328" s="48">
        <f>35+85+130+25</f>
        <v>275</v>
      </c>
    </row>
    <row r="329" spans="1:5" ht="30" x14ac:dyDescent="0.25">
      <c r="A329" s="44">
        <f t="shared" si="4"/>
        <v>322</v>
      </c>
      <c r="B329" s="14" t="s">
        <v>471</v>
      </c>
      <c r="C329" s="8" t="s">
        <v>566</v>
      </c>
      <c r="D329" s="2" t="s">
        <v>18</v>
      </c>
      <c r="E329" s="48">
        <f>200+50+100+8</f>
        <v>358</v>
      </c>
    </row>
    <row r="330" spans="1:5" ht="30" x14ac:dyDescent="0.25">
      <c r="A330" s="44">
        <f t="shared" ref="A330:A336" si="5">+A329+1</f>
        <v>323</v>
      </c>
      <c r="B330" s="14" t="s">
        <v>275</v>
      </c>
      <c r="C330" s="8" t="s">
        <v>584</v>
      </c>
      <c r="D330" s="2" t="s">
        <v>144</v>
      </c>
      <c r="E330" s="49">
        <f>800+1000+400+800+3000+300+1500+500+500+250+100+3000+1000+2000+400+300+1500+7000+50</f>
        <v>24400</v>
      </c>
    </row>
    <row r="331" spans="1:5" ht="45" x14ac:dyDescent="0.25">
      <c r="A331" s="44">
        <f t="shared" si="5"/>
        <v>324</v>
      </c>
      <c r="B331" s="14" t="s">
        <v>145</v>
      </c>
      <c r="C331" s="11" t="s">
        <v>765</v>
      </c>
      <c r="D331" s="2" t="s">
        <v>14</v>
      </c>
      <c r="E331" s="48">
        <f>60</f>
        <v>60</v>
      </c>
    </row>
    <row r="332" spans="1:5" ht="60" x14ac:dyDescent="0.25">
      <c r="A332" s="44">
        <f t="shared" si="5"/>
        <v>325</v>
      </c>
      <c r="B332" s="14" t="s">
        <v>146</v>
      </c>
      <c r="C332" s="8" t="s">
        <v>736</v>
      </c>
      <c r="D332" s="2" t="s">
        <v>18</v>
      </c>
      <c r="E332" s="48">
        <f>20+3+5+100</f>
        <v>128</v>
      </c>
    </row>
    <row r="333" spans="1:5" ht="30" x14ac:dyDescent="0.25">
      <c r="A333" s="44">
        <f t="shared" si="5"/>
        <v>326</v>
      </c>
      <c r="B333" s="14" t="s">
        <v>502</v>
      </c>
      <c r="C333" s="5" t="s">
        <v>574</v>
      </c>
      <c r="D333" s="26" t="s">
        <v>147</v>
      </c>
      <c r="E333" s="47">
        <f>730</f>
        <v>730</v>
      </c>
    </row>
    <row r="334" spans="1:5" ht="45" x14ac:dyDescent="0.25">
      <c r="A334" s="44">
        <f t="shared" si="5"/>
        <v>327</v>
      </c>
      <c r="B334" s="14" t="s">
        <v>703</v>
      </c>
      <c r="C334" s="41" t="s">
        <v>777</v>
      </c>
      <c r="D334" s="26" t="s">
        <v>12</v>
      </c>
      <c r="E334" s="47">
        <v>50</v>
      </c>
    </row>
    <row r="335" spans="1:5" ht="30" x14ac:dyDescent="0.25">
      <c r="A335" s="44">
        <f t="shared" si="5"/>
        <v>328</v>
      </c>
      <c r="B335" s="14" t="s">
        <v>704</v>
      </c>
      <c r="C335" s="41" t="s">
        <v>771</v>
      </c>
      <c r="D335" s="26" t="s">
        <v>12</v>
      </c>
      <c r="E335" s="47">
        <v>2000</v>
      </c>
    </row>
    <row r="336" spans="1:5" ht="47.25" customHeight="1" x14ac:dyDescent="0.25">
      <c r="A336" s="44">
        <f t="shared" si="5"/>
        <v>329</v>
      </c>
      <c r="B336" s="14" t="s">
        <v>148</v>
      </c>
      <c r="C336" s="9" t="s">
        <v>148</v>
      </c>
      <c r="D336" s="26" t="s">
        <v>13</v>
      </c>
      <c r="E336" s="47">
        <f>100</f>
        <v>100</v>
      </c>
    </row>
    <row r="337" spans="1:10" ht="30" x14ac:dyDescent="0.25">
      <c r="A337" s="2">
        <f t="shared" ref="A337" si="6">+A336+1</f>
        <v>330</v>
      </c>
      <c r="B337" s="14" t="s">
        <v>149</v>
      </c>
      <c r="C337" s="87" t="s">
        <v>737</v>
      </c>
      <c r="D337" s="26" t="s">
        <v>126</v>
      </c>
      <c r="E337" s="88">
        <v>300</v>
      </c>
    </row>
    <row r="338" spans="1:10" ht="45" x14ac:dyDescent="0.25">
      <c r="A338" s="2">
        <f>+A337+1</f>
        <v>331</v>
      </c>
      <c r="B338" s="14" t="s">
        <v>150</v>
      </c>
      <c r="C338" s="8" t="s">
        <v>585</v>
      </c>
      <c r="D338" s="2" t="s">
        <v>18</v>
      </c>
      <c r="E338" s="49">
        <f>40+144+30+15+200+300+25+150+200+150+40+40+340+500+120+40+25+250+100</f>
        <v>2709</v>
      </c>
    </row>
    <row r="339" spans="1:10" ht="75" x14ac:dyDescent="0.25">
      <c r="A339" s="2">
        <f>+A338+1</f>
        <v>332</v>
      </c>
      <c r="B339" s="14" t="s">
        <v>151</v>
      </c>
      <c r="C339" s="41" t="s">
        <v>501</v>
      </c>
      <c r="D339" s="45" t="s">
        <v>18</v>
      </c>
      <c r="E339" s="49">
        <f>300+200+450+150+150+200+120+250</f>
        <v>1820</v>
      </c>
    </row>
    <row r="340" spans="1:10" ht="45" x14ac:dyDescent="0.25">
      <c r="A340" s="2">
        <f t="shared" ref="A340:A399" si="7">+A339+1</f>
        <v>333</v>
      </c>
      <c r="B340" s="14" t="s">
        <v>152</v>
      </c>
      <c r="C340" s="8" t="s">
        <v>586</v>
      </c>
      <c r="D340" s="45" t="s">
        <v>18</v>
      </c>
      <c r="E340" s="49">
        <f>150+27+10+35+80+15+30+12+32+2+12+5+200+5+15+10+25+150</f>
        <v>815</v>
      </c>
    </row>
    <row r="341" spans="1:10" ht="30" x14ac:dyDescent="0.25">
      <c r="A341" s="2">
        <f t="shared" si="7"/>
        <v>334</v>
      </c>
      <c r="B341" s="14" t="s">
        <v>153</v>
      </c>
      <c r="C341" s="8" t="s">
        <v>649</v>
      </c>
      <c r="D341" s="2" t="s">
        <v>14</v>
      </c>
      <c r="E341" s="49">
        <f>3+15+1+2+23</f>
        <v>44</v>
      </c>
    </row>
    <row r="342" spans="1:10" ht="30" x14ac:dyDescent="0.25">
      <c r="A342" s="2">
        <f t="shared" si="7"/>
        <v>335</v>
      </c>
      <c r="B342" s="14" t="s">
        <v>154</v>
      </c>
      <c r="C342" s="8" t="s">
        <v>587</v>
      </c>
      <c r="D342" s="2" t="s">
        <v>14</v>
      </c>
      <c r="E342" s="49">
        <f>50+62</f>
        <v>112</v>
      </c>
    </row>
    <row r="343" spans="1:10" s="18" customFormat="1" ht="90" x14ac:dyDescent="0.25">
      <c r="A343" s="2">
        <f t="shared" si="7"/>
        <v>336</v>
      </c>
      <c r="B343" s="14" t="s">
        <v>155</v>
      </c>
      <c r="C343" s="5" t="s">
        <v>567</v>
      </c>
      <c r="D343" s="17" t="s">
        <v>14</v>
      </c>
      <c r="E343" s="49">
        <f>25+7+7</f>
        <v>39</v>
      </c>
      <c r="F343" s="35"/>
      <c r="J343" s="35"/>
    </row>
    <row r="344" spans="1:10" ht="30" x14ac:dyDescent="0.25">
      <c r="A344" s="2">
        <f t="shared" si="7"/>
        <v>337</v>
      </c>
      <c r="B344" s="14" t="s">
        <v>156</v>
      </c>
      <c r="C344" s="5" t="s">
        <v>588</v>
      </c>
      <c r="D344" s="2" t="s">
        <v>18</v>
      </c>
      <c r="E344" s="48">
        <f>210+384+20+120+500+850+150+5+235+100+3000+250+40+110</f>
        <v>5974</v>
      </c>
    </row>
    <row r="345" spans="1:10" ht="24" customHeight="1" x14ac:dyDescent="0.25">
      <c r="A345" s="2">
        <f t="shared" si="7"/>
        <v>338</v>
      </c>
      <c r="B345" s="14" t="s">
        <v>157</v>
      </c>
      <c r="C345" s="8" t="s">
        <v>483</v>
      </c>
      <c r="D345" s="2" t="s">
        <v>18</v>
      </c>
      <c r="E345" s="48">
        <f>400+180+10+65+470+700+100+250+270+600+705+90+300+250+1000+300+250+50+1500+450</f>
        <v>7940</v>
      </c>
    </row>
    <row r="346" spans="1:10" s="15" customFormat="1" ht="24" customHeight="1" x14ac:dyDescent="0.25">
      <c r="A346" s="2">
        <f t="shared" si="7"/>
        <v>339</v>
      </c>
      <c r="B346" s="14" t="s">
        <v>158</v>
      </c>
      <c r="C346" s="8" t="s">
        <v>484</v>
      </c>
      <c r="D346" s="2" t="s">
        <v>20</v>
      </c>
      <c r="E346" s="48">
        <f>996+40+10+4</f>
        <v>1050</v>
      </c>
      <c r="F346" s="83"/>
      <c r="J346" s="43"/>
    </row>
    <row r="347" spans="1:10" ht="24" customHeight="1" x14ac:dyDescent="0.25">
      <c r="A347" s="2">
        <f t="shared" si="7"/>
        <v>340</v>
      </c>
      <c r="B347" s="14" t="s">
        <v>159</v>
      </c>
      <c r="C347" s="8" t="s">
        <v>485</v>
      </c>
      <c r="D347" s="10" t="s">
        <v>20</v>
      </c>
      <c r="E347" s="48">
        <f>30+50+100</f>
        <v>180</v>
      </c>
    </row>
    <row r="348" spans="1:10" ht="28.5" customHeight="1" x14ac:dyDescent="0.25">
      <c r="A348" s="2">
        <f t="shared" si="7"/>
        <v>341</v>
      </c>
      <c r="B348" s="14" t="s">
        <v>298</v>
      </c>
      <c r="C348" s="8" t="s">
        <v>486</v>
      </c>
      <c r="D348" s="10" t="s">
        <v>20</v>
      </c>
      <c r="E348" s="76">
        <v>500</v>
      </c>
    </row>
    <row r="349" spans="1:10" ht="31.5" customHeight="1" x14ac:dyDescent="0.25">
      <c r="A349" s="2">
        <f t="shared" si="7"/>
        <v>342</v>
      </c>
      <c r="B349" s="14" t="s">
        <v>19</v>
      </c>
      <c r="C349" s="8" t="s">
        <v>568</v>
      </c>
      <c r="D349" s="2" t="s">
        <v>20</v>
      </c>
      <c r="E349" s="48">
        <f>10+10+10+5+1000+250+10+30+20+15</f>
        <v>1360</v>
      </c>
    </row>
    <row r="350" spans="1:10" ht="21" customHeight="1" x14ac:dyDescent="0.25">
      <c r="A350" s="2">
        <f t="shared" si="7"/>
        <v>343</v>
      </c>
      <c r="B350" s="14" t="s">
        <v>160</v>
      </c>
      <c r="C350" s="8" t="s">
        <v>569</v>
      </c>
      <c r="D350" s="2" t="s">
        <v>20</v>
      </c>
      <c r="E350" s="48">
        <f>470+155+1200+350+15</f>
        <v>2190</v>
      </c>
    </row>
    <row r="351" spans="1:10" ht="21" customHeight="1" x14ac:dyDescent="0.25">
      <c r="A351" s="2">
        <f t="shared" si="7"/>
        <v>344</v>
      </c>
      <c r="B351" s="14" t="s">
        <v>161</v>
      </c>
      <c r="C351" s="8" t="s">
        <v>487</v>
      </c>
      <c r="D351" s="2" t="s">
        <v>18</v>
      </c>
      <c r="E351" s="48">
        <v>120</v>
      </c>
    </row>
    <row r="352" spans="1:10" ht="21" customHeight="1" x14ac:dyDescent="0.25">
      <c r="A352" s="2">
        <f t="shared" si="7"/>
        <v>345</v>
      </c>
      <c r="B352" s="14" t="s">
        <v>162</v>
      </c>
      <c r="C352" s="8" t="s">
        <v>488</v>
      </c>
      <c r="D352" s="2" t="s">
        <v>20</v>
      </c>
      <c r="E352" s="48">
        <f>7200</f>
        <v>7200</v>
      </c>
    </row>
    <row r="353" spans="1:10" ht="24" customHeight="1" x14ac:dyDescent="0.25">
      <c r="A353" s="2">
        <f t="shared" si="7"/>
        <v>346</v>
      </c>
      <c r="B353" s="14" t="s">
        <v>163</v>
      </c>
      <c r="C353" s="8" t="s">
        <v>489</v>
      </c>
      <c r="D353" s="2" t="s">
        <v>14</v>
      </c>
      <c r="E353" s="49">
        <v>30</v>
      </c>
    </row>
    <row r="354" spans="1:10" s="18" customFormat="1" ht="45" x14ac:dyDescent="0.25">
      <c r="A354" s="2">
        <f t="shared" si="7"/>
        <v>347</v>
      </c>
      <c r="B354" s="14" t="s">
        <v>164</v>
      </c>
      <c r="C354" s="8" t="s">
        <v>570</v>
      </c>
      <c r="D354" s="2" t="s">
        <v>9</v>
      </c>
      <c r="E354" s="48">
        <f>120</f>
        <v>120</v>
      </c>
      <c r="F354" s="35"/>
      <c r="J354" s="35"/>
    </row>
    <row r="355" spans="1:10" ht="26.25" customHeight="1" x14ac:dyDescent="0.25">
      <c r="A355" s="2">
        <f t="shared" si="7"/>
        <v>348</v>
      </c>
      <c r="B355" s="14" t="s">
        <v>165</v>
      </c>
      <c r="C355" s="8" t="s">
        <v>165</v>
      </c>
      <c r="D355" s="4" t="s">
        <v>166</v>
      </c>
      <c r="E355" s="48">
        <f>200</f>
        <v>200</v>
      </c>
    </row>
    <row r="356" spans="1:10" ht="24.75" customHeight="1" x14ac:dyDescent="0.25">
      <c r="A356" s="2">
        <f t="shared" si="7"/>
        <v>349</v>
      </c>
      <c r="B356" s="14" t="s">
        <v>167</v>
      </c>
      <c r="C356" s="8" t="s">
        <v>575</v>
      </c>
      <c r="D356" s="2" t="s">
        <v>7</v>
      </c>
      <c r="E356" s="49">
        <f>120+40+20+950+400+6+100+450+300+130+2000+480+250+100+3000</f>
        <v>8346</v>
      </c>
    </row>
    <row r="357" spans="1:10" ht="45" x14ac:dyDescent="0.25">
      <c r="A357" s="2">
        <f t="shared" si="7"/>
        <v>350</v>
      </c>
      <c r="B357" s="14" t="s">
        <v>168</v>
      </c>
      <c r="C357" s="8" t="s">
        <v>738</v>
      </c>
      <c r="D357" s="2" t="s">
        <v>18</v>
      </c>
      <c r="E357" s="48">
        <v>2</v>
      </c>
    </row>
    <row r="358" spans="1:10" ht="19.5" customHeight="1" x14ac:dyDescent="0.25">
      <c r="A358" s="2">
        <f t="shared" si="7"/>
        <v>351</v>
      </c>
      <c r="B358" s="14" t="s">
        <v>290</v>
      </c>
      <c r="C358" s="8" t="s">
        <v>490</v>
      </c>
      <c r="D358" s="2" t="s">
        <v>18</v>
      </c>
      <c r="E358" s="48">
        <v>2</v>
      </c>
    </row>
    <row r="359" spans="1:10" ht="19.5" customHeight="1" x14ac:dyDescent="0.25">
      <c r="A359" s="2">
        <f t="shared" si="7"/>
        <v>352</v>
      </c>
      <c r="B359" s="14" t="s">
        <v>576</v>
      </c>
      <c r="C359" s="9" t="s">
        <v>577</v>
      </c>
      <c r="D359" s="17" t="s">
        <v>20</v>
      </c>
      <c r="E359" s="48">
        <v>20</v>
      </c>
    </row>
    <row r="360" spans="1:10" x14ac:dyDescent="0.25">
      <c r="A360" s="2">
        <f t="shared" si="7"/>
        <v>353</v>
      </c>
      <c r="B360" s="14" t="s">
        <v>494</v>
      </c>
      <c r="C360" s="9" t="s">
        <v>494</v>
      </c>
      <c r="D360" s="17" t="s">
        <v>126</v>
      </c>
      <c r="E360" s="48">
        <v>20</v>
      </c>
    </row>
    <row r="361" spans="1:10" x14ac:dyDescent="0.25">
      <c r="A361" s="2">
        <f t="shared" si="7"/>
        <v>354</v>
      </c>
      <c r="B361" s="62" t="s">
        <v>169</v>
      </c>
      <c r="C361" s="40" t="s">
        <v>169</v>
      </c>
      <c r="D361" s="2" t="s">
        <v>340</v>
      </c>
      <c r="E361" s="49">
        <v>3000</v>
      </c>
    </row>
    <row r="362" spans="1:10" ht="21" customHeight="1" x14ac:dyDescent="0.25">
      <c r="A362" s="2">
        <f t="shared" si="7"/>
        <v>355</v>
      </c>
      <c r="B362" s="14" t="s">
        <v>170</v>
      </c>
      <c r="C362" s="8" t="s">
        <v>571</v>
      </c>
      <c r="D362" s="10" t="s">
        <v>20</v>
      </c>
      <c r="E362" s="48">
        <f>12</f>
        <v>12</v>
      </c>
    </row>
    <row r="363" spans="1:10" ht="21" customHeight="1" x14ac:dyDescent="0.25">
      <c r="A363" s="2">
        <f t="shared" si="7"/>
        <v>356</v>
      </c>
      <c r="B363" s="14" t="s">
        <v>171</v>
      </c>
      <c r="C363" s="9" t="s">
        <v>172</v>
      </c>
      <c r="D363" s="10" t="s">
        <v>18</v>
      </c>
      <c r="E363" s="48">
        <f>700+240</f>
        <v>940</v>
      </c>
    </row>
    <row r="364" spans="1:10" ht="27.75" customHeight="1" x14ac:dyDescent="0.25">
      <c r="A364" s="2">
        <f t="shared" si="7"/>
        <v>357</v>
      </c>
      <c r="B364" s="14" t="s">
        <v>173</v>
      </c>
      <c r="C364" s="9" t="s">
        <v>739</v>
      </c>
      <c r="D364" s="4" t="s">
        <v>18</v>
      </c>
      <c r="E364" s="47">
        <v>2</v>
      </c>
    </row>
    <row r="365" spans="1:10" s="18" customFormat="1" ht="28.5" customHeight="1" x14ac:dyDescent="0.25">
      <c r="A365" s="2">
        <f t="shared" si="7"/>
        <v>358</v>
      </c>
      <c r="B365" s="14" t="s">
        <v>174</v>
      </c>
      <c r="C365" s="9" t="s">
        <v>739</v>
      </c>
      <c r="D365" s="10" t="s">
        <v>7</v>
      </c>
      <c r="E365" s="47">
        <v>1</v>
      </c>
      <c r="F365" s="35"/>
      <c r="J365" s="35"/>
    </row>
    <row r="366" spans="1:10" ht="30" x14ac:dyDescent="0.25">
      <c r="A366" s="2">
        <f t="shared" si="7"/>
        <v>359</v>
      </c>
      <c r="B366" s="14" t="s">
        <v>175</v>
      </c>
      <c r="C366" s="9" t="s">
        <v>176</v>
      </c>
      <c r="D366" s="4" t="s">
        <v>7</v>
      </c>
      <c r="E366" s="47">
        <v>12</v>
      </c>
    </row>
    <row r="367" spans="1:10" ht="30" x14ac:dyDescent="0.25">
      <c r="A367" s="2">
        <f t="shared" si="7"/>
        <v>360</v>
      </c>
      <c r="B367" s="14" t="s">
        <v>177</v>
      </c>
      <c r="C367" s="9" t="s">
        <v>178</v>
      </c>
      <c r="D367" s="4" t="s">
        <v>7</v>
      </c>
      <c r="E367" s="47">
        <v>12</v>
      </c>
    </row>
    <row r="368" spans="1:10" s="24" customFormat="1" ht="30" x14ac:dyDescent="0.25">
      <c r="A368" s="2">
        <f t="shared" si="7"/>
        <v>361</v>
      </c>
      <c r="B368" s="14" t="s">
        <v>179</v>
      </c>
      <c r="C368" s="9" t="s">
        <v>176</v>
      </c>
      <c r="D368" s="4" t="s">
        <v>7</v>
      </c>
      <c r="E368" s="47">
        <v>12</v>
      </c>
      <c r="F368" s="43"/>
      <c r="J368" s="42"/>
    </row>
    <row r="369" spans="1:5" ht="30" x14ac:dyDescent="0.25">
      <c r="A369" s="2">
        <f t="shared" si="7"/>
        <v>362</v>
      </c>
      <c r="B369" s="14" t="s">
        <v>180</v>
      </c>
      <c r="C369" s="9" t="s">
        <v>181</v>
      </c>
      <c r="D369" s="4" t="s">
        <v>7</v>
      </c>
      <c r="E369" s="47">
        <v>6</v>
      </c>
    </row>
    <row r="370" spans="1:5" ht="30" x14ac:dyDescent="0.25">
      <c r="A370" s="2">
        <f t="shared" si="7"/>
        <v>363</v>
      </c>
      <c r="B370" s="14" t="s">
        <v>289</v>
      </c>
      <c r="C370" s="8" t="s">
        <v>473</v>
      </c>
      <c r="D370" s="4" t="s">
        <v>7</v>
      </c>
      <c r="E370" s="47">
        <v>12</v>
      </c>
    </row>
    <row r="371" spans="1:5" ht="60" x14ac:dyDescent="0.25">
      <c r="A371" s="2">
        <f t="shared" si="7"/>
        <v>364</v>
      </c>
      <c r="B371" s="14" t="s">
        <v>182</v>
      </c>
      <c r="C371" s="8" t="s">
        <v>474</v>
      </c>
      <c r="D371" s="4" t="s">
        <v>7</v>
      </c>
      <c r="E371" s="47">
        <v>12</v>
      </c>
    </row>
    <row r="372" spans="1:5" ht="30" x14ac:dyDescent="0.25">
      <c r="A372" s="2">
        <f t="shared" si="7"/>
        <v>365</v>
      </c>
      <c r="B372" s="14" t="s">
        <v>288</v>
      </c>
      <c r="C372" s="8" t="s">
        <v>475</v>
      </c>
      <c r="D372" s="4" t="s">
        <v>7</v>
      </c>
      <c r="E372" s="47">
        <v>12</v>
      </c>
    </row>
    <row r="373" spans="1:5" ht="30" x14ac:dyDescent="0.25">
      <c r="A373" s="2">
        <f t="shared" si="7"/>
        <v>366</v>
      </c>
      <c r="B373" s="14" t="s">
        <v>183</v>
      </c>
      <c r="C373" s="8" t="s">
        <v>476</v>
      </c>
      <c r="D373" s="4" t="s">
        <v>7</v>
      </c>
      <c r="E373" s="47">
        <v>24</v>
      </c>
    </row>
    <row r="374" spans="1:5" ht="45" x14ac:dyDescent="0.25">
      <c r="A374" s="2">
        <f t="shared" si="7"/>
        <v>367</v>
      </c>
      <c r="B374" s="14" t="s">
        <v>184</v>
      </c>
      <c r="C374" s="8" t="s">
        <v>477</v>
      </c>
      <c r="D374" s="4" t="s">
        <v>7</v>
      </c>
      <c r="E374" s="47">
        <v>12</v>
      </c>
    </row>
    <row r="375" spans="1:5" ht="45" x14ac:dyDescent="0.25">
      <c r="A375" s="2">
        <f t="shared" si="7"/>
        <v>368</v>
      </c>
      <c r="B375" s="14" t="s">
        <v>654</v>
      </c>
      <c r="C375" s="70" t="s">
        <v>740</v>
      </c>
      <c r="D375" s="44" t="s">
        <v>13</v>
      </c>
      <c r="E375" s="47">
        <v>50</v>
      </c>
    </row>
    <row r="376" spans="1:5" ht="30" x14ac:dyDescent="0.25">
      <c r="A376" s="2">
        <f t="shared" si="7"/>
        <v>369</v>
      </c>
      <c r="B376" s="14" t="s">
        <v>655</v>
      </c>
      <c r="C376" s="70" t="s">
        <v>656</v>
      </c>
      <c r="D376" s="44" t="s">
        <v>13</v>
      </c>
      <c r="E376" s="47">
        <v>6</v>
      </c>
    </row>
    <row r="377" spans="1:5" ht="33" x14ac:dyDescent="0.25">
      <c r="A377" s="2">
        <f t="shared" si="7"/>
        <v>370</v>
      </c>
      <c r="B377" s="14" t="s">
        <v>657</v>
      </c>
      <c r="C377" s="70" t="s">
        <v>741</v>
      </c>
      <c r="D377" s="44" t="s">
        <v>13</v>
      </c>
      <c r="E377" s="47">
        <v>15</v>
      </c>
    </row>
    <row r="378" spans="1:5" ht="30" x14ac:dyDescent="0.25">
      <c r="A378" s="2">
        <f t="shared" si="7"/>
        <v>371</v>
      </c>
      <c r="B378" s="14" t="s">
        <v>658</v>
      </c>
      <c r="C378" s="70" t="s">
        <v>659</v>
      </c>
      <c r="D378" s="44" t="s">
        <v>13</v>
      </c>
      <c r="E378" s="47">
        <v>70</v>
      </c>
    </row>
    <row r="379" spans="1:5" ht="30" x14ac:dyDescent="0.25">
      <c r="A379" s="2">
        <f t="shared" si="7"/>
        <v>372</v>
      </c>
      <c r="B379" s="14" t="s">
        <v>660</v>
      </c>
      <c r="C379" s="70" t="s">
        <v>661</v>
      </c>
      <c r="D379" s="44" t="s">
        <v>13</v>
      </c>
      <c r="E379" s="47">
        <v>300</v>
      </c>
    </row>
    <row r="380" spans="1:5" ht="30" x14ac:dyDescent="0.25">
      <c r="A380" s="2">
        <f t="shared" si="7"/>
        <v>373</v>
      </c>
      <c r="B380" s="14" t="s">
        <v>662</v>
      </c>
      <c r="C380" s="71" t="s">
        <v>766</v>
      </c>
      <c r="D380" s="44" t="s">
        <v>13</v>
      </c>
      <c r="E380" s="47">
        <v>45</v>
      </c>
    </row>
    <row r="381" spans="1:5" ht="45" x14ac:dyDescent="0.25">
      <c r="A381" s="2">
        <f t="shared" si="7"/>
        <v>374</v>
      </c>
      <c r="B381" s="14" t="s">
        <v>663</v>
      </c>
      <c r="C381" s="70" t="s">
        <v>664</v>
      </c>
      <c r="D381" s="44" t="s">
        <v>13</v>
      </c>
      <c r="E381" s="47">
        <v>40</v>
      </c>
    </row>
    <row r="382" spans="1:5" ht="30" x14ac:dyDescent="0.25">
      <c r="A382" s="2">
        <f t="shared" si="7"/>
        <v>375</v>
      </c>
      <c r="B382" s="14" t="s">
        <v>665</v>
      </c>
      <c r="C382" s="70" t="s">
        <v>666</v>
      </c>
      <c r="D382" s="44" t="s">
        <v>13</v>
      </c>
      <c r="E382" s="47">
        <v>100</v>
      </c>
    </row>
    <row r="383" spans="1:5" ht="24.75" customHeight="1" x14ac:dyDescent="0.25">
      <c r="A383" s="2">
        <f t="shared" si="7"/>
        <v>376</v>
      </c>
      <c r="B383" s="14" t="s">
        <v>667</v>
      </c>
      <c r="C383" s="70" t="s">
        <v>668</v>
      </c>
      <c r="D383" s="44" t="s">
        <v>13</v>
      </c>
      <c r="E383" s="47">
        <v>6</v>
      </c>
    </row>
    <row r="384" spans="1:5" ht="30" x14ac:dyDescent="0.25">
      <c r="A384" s="2">
        <f t="shared" si="7"/>
        <v>377</v>
      </c>
      <c r="B384" s="14" t="s">
        <v>669</v>
      </c>
      <c r="C384" s="70" t="s">
        <v>670</v>
      </c>
      <c r="D384" s="44" t="s">
        <v>13</v>
      </c>
      <c r="E384" s="47">
        <v>1</v>
      </c>
    </row>
    <row r="385" spans="1:5" ht="30" x14ac:dyDescent="0.25">
      <c r="A385" s="2">
        <f t="shared" si="7"/>
        <v>378</v>
      </c>
      <c r="B385" s="63" t="s">
        <v>671</v>
      </c>
      <c r="C385" s="70" t="s">
        <v>672</v>
      </c>
      <c r="D385" s="44" t="s">
        <v>13</v>
      </c>
      <c r="E385" s="47">
        <v>50</v>
      </c>
    </row>
    <row r="386" spans="1:5" x14ac:dyDescent="0.25">
      <c r="A386" s="2">
        <f t="shared" si="7"/>
        <v>379</v>
      </c>
      <c r="B386" s="63" t="s">
        <v>673</v>
      </c>
      <c r="C386" s="70" t="s">
        <v>674</v>
      </c>
      <c r="D386" s="44" t="s">
        <v>13</v>
      </c>
      <c r="E386" s="47">
        <v>50</v>
      </c>
    </row>
    <row r="387" spans="1:5" ht="21.75" customHeight="1" x14ac:dyDescent="0.25">
      <c r="A387" s="2">
        <f t="shared" si="7"/>
        <v>380</v>
      </c>
      <c r="B387" s="14" t="s">
        <v>276</v>
      </c>
      <c r="C387" s="70" t="s">
        <v>675</v>
      </c>
      <c r="D387" s="44" t="s">
        <v>697</v>
      </c>
      <c r="E387" s="47">
        <v>220</v>
      </c>
    </row>
    <row r="388" spans="1:5" ht="30" x14ac:dyDescent="0.25">
      <c r="A388" s="2">
        <f t="shared" si="7"/>
        <v>381</v>
      </c>
      <c r="B388" s="14" t="s">
        <v>676</v>
      </c>
      <c r="C388" s="70" t="s">
        <v>677</v>
      </c>
      <c r="D388" s="31" t="s">
        <v>13</v>
      </c>
      <c r="E388" s="80">
        <v>50</v>
      </c>
    </row>
    <row r="389" spans="1:5" x14ac:dyDescent="0.25">
      <c r="A389" s="2">
        <f t="shared" si="7"/>
        <v>382</v>
      </c>
      <c r="B389" s="63" t="s">
        <v>678</v>
      </c>
      <c r="C389" s="70" t="s">
        <v>679</v>
      </c>
      <c r="D389" s="44" t="s">
        <v>13</v>
      </c>
      <c r="E389" s="47">
        <v>45</v>
      </c>
    </row>
    <row r="390" spans="1:5" ht="27.75" customHeight="1" x14ac:dyDescent="0.25">
      <c r="A390" s="2">
        <f t="shared" si="7"/>
        <v>383</v>
      </c>
      <c r="B390" s="63" t="s">
        <v>680</v>
      </c>
      <c r="C390" s="70" t="s">
        <v>681</v>
      </c>
      <c r="D390" s="44" t="s">
        <v>13</v>
      </c>
      <c r="E390" s="47">
        <v>23</v>
      </c>
    </row>
    <row r="391" spans="1:5" x14ac:dyDescent="0.25">
      <c r="A391" s="2">
        <f t="shared" si="7"/>
        <v>384</v>
      </c>
      <c r="B391" s="63" t="s">
        <v>682</v>
      </c>
      <c r="C391" s="70" t="s">
        <v>683</v>
      </c>
      <c r="D391" s="44" t="s">
        <v>13</v>
      </c>
      <c r="E391" s="47">
        <v>42</v>
      </c>
    </row>
    <row r="392" spans="1:5" x14ac:dyDescent="0.25">
      <c r="A392" s="2">
        <f t="shared" si="7"/>
        <v>385</v>
      </c>
      <c r="B392" s="63" t="s">
        <v>682</v>
      </c>
      <c r="C392" s="70" t="s">
        <v>684</v>
      </c>
      <c r="D392" s="44" t="s">
        <v>13</v>
      </c>
      <c r="E392" s="47">
        <v>42</v>
      </c>
    </row>
    <row r="393" spans="1:5" ht="30" x14ac:dyDescent="0.25">
      <c r="A393" s="2">
        <f t="shared" si="7"/>
        <v>386</v>
      </c>
      <c r="B393" s="63" t="s">
        <v>685</v>
      </c>
      <c r="C393" s="70" t="s">
        <v>686</v>
      </c>
      <c r="D393" s="44" t="s">
        <v>698</v>
      </c>
      <c r="E393" s="47">
        <v>25</v>
      </c>
    </row>
    <row r="394" spans="1:5" ht="30" x14ac:dyDescent="0.25">
      <c r="A394" s="2">
        <f t="shared" si="7"/>
        <v>387</v>
      </c>
      <c r="B394" s="63" t="s">
        <v>687</v>
      </c>
      <c r="C394" s="70" t="s">
        <v>688</v>
      </c>
      <c r="D394" s="44" t="s">
        <v>698</v>
      </c>
      <c r="E394" s="47">
        <v>25</v>
      </c>
    </row>
    <row r="395" spans="1:5" ht="30" x14ac:dyDescent="0.25">
      <c r="A395" s="2">
        <f t="shared" si="7"/>
        <v>388</v>
      </c>
      <c r="B395" s="63" t="s">
        <v>689</v>
      </c>
      <c r="C395" s="70" t="s">
        <v>686</v>
      </c>
      <c r="D395" s="44" t="s">
        <v>698</v>
      </c>
      <c r="E395" s="47">
        <v>25</v>
      </c>
    </row>
    <row r="396" spans="1:5" x14ac:dyDescent="0.25">
      <c r="A396" s="2">
        <f t="shared" si="7"/>
        <v>389</v>
      </c>
      <c r="B396" s="63" t="s">
        <v>690</v>
      </c>
      <c r="C396" s="70" t="s">
        <v>691</v>
      </c>
      <c r="D396" s="44" t="s">
        <v>13</v>
      </c>
      <c r="E396" s="47">
        <v>50</v>
      </c>
    </row>
    <row r="397" spans="1:5" ht="24.75" customHeight="1" x14ac:dyDescent="0.25">
      <c r="A397" s="2">
        <f t="shared" si="7"/>
        <v>390</v>
      </c>
      <c r="B397" s="63" t="s">
        <v>692</v>
      </c>
      <c r="C397" s="70" t="s">
        <v>693</v>
      </c>
      <c r="D397" s="44" t="s">
        <v>13</v>
      </c>
      <c r="E397" s="47">
        <v>2</v>
      </c>
    </row>
    <row r="398" spans="1:5" ht="24.75" customHeight="1" x14ac:dyDescent="0.25">
      <c r="A398" s="2">
        <f t="shared" si="7"/>
        <v>391</v>
      </c>
      <c r="B398" s="63" t="s">
        <v>694</v>
      </c>
      <c r="C398" s="70" t="s">
        <v>693</v>
      </c>
      <c r="D398" s="44" t="s">
        <v>13</v>
      </c>
      <c r="E398" s="47">
        <v>10</v>
      </c>
    </row>
    <row r="399" spans="1:5" ht="30" x14ac:dyDescent="0.25">
      <c r="A399" s="2">
        <f t="shared" si="7"/>
        <v>392</v>
      </c>
      <c r="B399" s="63" t="s">
        <v>695</v>
      </c>
      <c r="C399" s="70" t="s">
        <v>696</v>
      </c>
      <c r="D399" s="44" t="s">
        <v>698</v>
      </c>
      <c r="E399" s="47">
        <v>2</v>
      </c>
    </row>
    <row r="400" spans="1:5" ht="21" customHeight="1" x14ac:dyDescent="0.25">
      <c r="A400" s="89"/>
      <c r="B400" s="95" t="s">
        <v>783</v>
      </c>
      <c r="C400" s="95"/>
      <c r="D400" s="95"/>
      <c r="E400" s="95"/>
    </row>
    <row r="418" spans="2:5" x14ac:dyDescent="0.25">
      <c r="B418" s="18"/>
      <c r="E418" s="79"/>
    </row>
    <row r="1115" spans="1:5" x14ac:dyDescent="0.25">
      <c r="A1115" s="2"/>
      <c r="B1115" s="20" t="s">
        <v>185</v>
      </c>
      <c r="C1115" s="67"/>
      <c r="D1115" s="2"/>
      <c r="E1115" s="48"/>
    </row>
  </sheetData>
  <autoFilter ref="A7:P400" xr:uid="{00000000-0009-0000-0000-000000000000}"/>
  <mergeCells count="8">
    <mergeCell ref="F284:F285"/>
    <mergeCell ref="F17:F18"/>
    <mergeCell ref="A1:B1"/>
    <mergeCell ref="A2:B2"/>
    <mergeCell ref="B400:E400"/>
    <mergeCell ref="A6:E6"/>
    <mergeCell ref="A4:E4"/>
    <mergeCell ref="A5:E5"/>
  </mergeCells>
  <conditionalFormatting sqref="B291">
    <cfRule type="duplicateValues" dxfId="3" priority="10"/>
  </conditionalFormatting>
  <conditionalFormatting sqref="B279">
    <cfRule type="duplicateValues" dxfId="2" priority="5"/>
  </conditionalFormatting>
  <conditionalFormatting sqref="C279">
    <cfRule type="duplicateValues" dxfId="1" priority="11"/>
  </conditionalFormatting>
  <conditionalFormatting sqref="C256">
    <cfRule type="duplicateValues" dxfId="0" priority="12"/>
  </conditionalFormatting>
  <dataValidations count="4">
    <dataValidation allowBlank="1" showErrorMessage="1" promptTitle="KHÔNG CHỈNH SỬA, XÓA FILE" prompt="LƯU VỀ MÁY TRƯỚC KHI ĐIỀN THÔNG TIN_x000a_" sqref="B65859:B65860 WUJ983363:WUJ983364 WKN983363:WKN983364 WAR983363:WAR983364 VQV983363:VQV983364 VGZ983363:VGZ983364 UXD983363:UXD983364 UNH983363:UNH983364 UDL983363:UDL983364 TTP983363:TTP983364 TJT983363:TJT983364 SZX983363:SZX983364 SQB983363:SQB983364 SGF983363:SGF983364 RWJ983363:RWJ983364 RMN983363:RMN983364 RCR983363:RCR983364 QSV983363:QSV983364 QIZ983363:QIZ983364 PZD983363:PZD983364 PPH983363:PPH983364 PFL983363:PFL983364 OVP983363:OVP983364 OLT983363:OLT983364 OBX983363:OBX983364 NSB983363:NSB983364 NIF983363:NIF983364 MYJ983363:MYJ983364 MON983363:MON983364 MER983363:MER983364 LUV983363:LUV983364 LKZ983363:LKZ983364 LBD983363:LBD983364 KRH983363:KRH983364 KHL983363:KHL983364 JXP983363:JXP983364 JNT983363:JNT983364 JDX983363:JDX983364 IUB983363:IUB983364 IKF983363:IKF983364 IAJ983363:IAJ983364 HQN983363:HQN983364 HGR983363:HGR983364 GWV983363:GWV983364 GMZ983363:GMZ983364 GDD983363:GDD983364 FTH983363:FTH983364 FJL983363:FJL983364 EZP983363:EZP983364 EPT983363:EPT983364 EFX983363:EFX983364 DWB983363:DWB983364 DMF983363:DMF983364 DCJ983363:DCJ983364 CSN983363:CSN983364 CIR983363:CIR983364 BYV983363:BYV983364 BOZ983363:BOZ983364 BFD983363:BFD983364 AVH983363:AVH983364 ALL983363:ALL983364 ABP983363:ABP983364 RT983363:RT983364 HX983363:HX983364 B983363:B983364 WUJ917827:WUJ917828 WKN917827:WKN917828 WAR917827:WAR917828 VQV917827:VQV917828 VGZ917827:VGZ917828 UXD917827:UXD917828 UNH917827:UNH917828 UDL917827:UDL917828 TTP917827:TTP917828 TJT917827:TJT917828 SZX917827:SZX917828 SQB917827:SQB917828 SGF917827:SGF917828 RWJ917827:RWJ917828 RMN917827:RMN917828 RCR917827:RCR917828 QSV917827:QSV917828 QIZ917827:QIZ917828 PZD917827:PZD917828 PPH917827:PPH917828 PFL917827:PFL917828 OVP917827:OVP917828 OLT917827:OLT917828 OBX917827:OBX917828 NSB917827:NSB917828 NIF917827:NIF917828 MYJ917827:MYJ917828 MON917827:MON917828 MER917827:MER917828 LUV917827:LUV917828 LKZ917827:LKZ917828 LBD917827:LBD917828 KRH917827:KRH917828 KHL917827:KHL917828 JXP917827:JXP917828 JNT917827:JNT917828 JDX917827:JDX917828 IUB917827:IUB917828 IKF917827:IKF917828 IAJ917827:IAJ917828 HQN917827:HQN917828 HGR917827:HGR917828 GWV917827:GWV917828 GMZ917827:GMZ917828 GDD917827:GDD917828 FTH917827:FTH917828 FJL917827:FJL917828 EZP917827:EZP917828 EPT917827:EPT917828 EFX917827:EFX917828 DWB917827:DWB917828 DMF917827:DMF917828 DCJ917827:DCJ917828 CSN917827:CSN917828 CIR917827:CIR917828 BYV917827:BYV917828 BOZ917827:BOZ917828 BFD917827:BFD917828 AVH917827:AVH917828 ALL917827:ALL917828 ABP917827:ABP917828 RT917827:RT917828 HX917827:HX917828 B917827:B917828 WUJ852291:WUJ852292 WKN852291:WKN852292 WAR852291:WAR852292 VQV852291:VQV852292 VGZ852291:VGZ852292 UXD852291:UXD852292 UNH852291:UNH852292 UDL852291:UDL852292 TTP852291:TTP852292 TJT852291:TJT852292 SZX852291:SZX852292 SQB852291:SQB852292 SGF852291:SGF852292 RWJ852291:RWJ852292 RMN852291:RMN852292 RCR852291:RCR852292 QSV852291:QSV852292 QIZ852291:QIZ852292 PZD852291:PZD852292 PPH852291:PPH852292 PFL852291:PFL852292 OVP852291:OVP852292 OLT852291:OLT852292 OBX852291:OBX852292 NSB852291:NSB852292 NIF852291:NIF852292 MYJ852291:MYJ852292 MON852291:MON852292 MER852291:MER852292 LUV852291:LUV852292 LKZ852291:LKZ852292 LBD852291:LBD852292 KRH852291:KRH852292 KHL852291:KHL852292 JXP852291:JXP852292 JNT852291:JNT852292 JDX852291:JDX852292 IUB852291:IUB852292 IKF852291:IKF852292 IAJ852291:IAJ852292 HQN852291:HQN852292 HGR852291:HGR852292 GWV852291:GWV852292 GMZ852291:GMZ852292 GDD852291:GDD852292 FTH852291:FTH852292 FJL852291:FJL852292 EZP852291:EZP852292 EPT852291:EPT852292 EFX852291:EFX852292 DWB852291:DWB852292 DMF852291:DMF852292 DCJ852291:DCJ852292 CSN852291:CSN852292 CIR852291:CIR852292 BYV852291:BYV852292 BOZ852291:BOZ852292 BFD852291:BFD852292 AVH852291:AVH852292 ALL852291:ALL852292 ABP852291:ABP852292 RT852291:RT852292 HX852291:HX852292 B852291:B852292 WUJ786755:WUJ786756 WKN786755:WKN786756 WAR786755:WAR786756 VQV786755:VQV786756 VGZ786755:VGZ786756 UXD786755:UXD786756 UNH786755:UNH786756 UDL786755:UDL786756 TTP786755:TTP786756 TJT786755:TJT786756 SZX786755:SZX786756 SQB786755:SQB786756 SGF786755:SGF786756 RWJ786755:RWJ786756 RMN786755:RMN786756 RCR786755:RCR786756 QSV786755:QSV786756 QIZ786755:QIZ786756 PZD786755:PZD786756 PPH786755:PPH786756 PFL786755:PFL786756 OVP786755:OVP786756 OLT786755:OLT786756 OBX786755:OBX786756 NSB786755:NSB786756 NIF786755:NIF786756 MYJ786755:MYJ786756 MON786755:MON786756 MER786755:MER786756 LUV786755:LUV786756 LKZ786755:LKZ786756 LBD786755:LBD786756 KRH786755:KRH786756 KHL786755:KHL786756 JXP786755:JXP786756 JNT786755:JNT786756 JDX786755:JDX786756 IUB786755:IUB786756 IKF786755:IKF786756 IAJ786755:IAJ786756 HQN786755:HQN786756 HGR786755:HGR786756 GWV786755:GWV786756 GMZ786755:GMZ786756 GDD786755:GDD786756 FTH786755:FTH786756 FJL786755:FJL786756 EZP786755:EZP786756 EPT786755:EPT786756 EFX786755:EFX786756 DWB786755:DWB786756 DMF786755:DMF786756 DCJ786755:DCJ786756 CSN786755:CSN786756 CIR786755:CIR786756 BYV786755:BYV786756 BOZ786755:BOZ786756 BFD786755:BFD786756 AVH786755:AVH786756 ALL786755:ALL786756 ABP786755:ABP786756 RT786755:RT786756 HX786755:HX786756 B786755:B786756 WUJ721219:WUJ721220 WKN721219:WKN721220 WAR721219:WAR721220 VQV721219:VQV721220 VGZ721219:VGZ721220 UXD721219:UXD721220 UNH721219:UNH721220 UDL721219:UDL721220 TTP721219:TTP721220 TJT721219:TJT721220 SZX721219:SZX721220 SQB721219:SQB721220 SGF721219:SGF721220 RWJ721219:RWJ721220 RMN721219:RMN721220 RCR721219:RCR721220 QSV721219:QSV721220 QIZ721219:QIZ721220 PZD721219:PZD721220 PPH721219:PPH721220 PFL721219:PFL721220 OVP721219:OVP721220 OLT721219:OLT721220 OBX721219:OBX721220 NSB721219:NSB721220 NIF721219:NIF721220 MYJ721219:MYJ721220 MON721219:MON721220 MER721219:MER721220 LUV721219:LUV721220 LKZ721219:LKZ721220 LBD721219:LBD721220 KRH721219:KRH721220 KHL721219:KHL721220 JXP721219:JXP721220 JNT721219:JNT721220 JDX721219:JDX721220 IUB721219:IUB721220 IKF721219:IKF721220 IAJ721219:IAJ721220 HQN721219:HQN721220 HGR721219:HGR721220 GWV721219:GWV721220 GMZ721219:GMZ721220 GDD721219:GDD721220 FTH721219:FTH721220 FJL721219:FJL721220 EZP721219:EZP721220 EPT721219:EPT721220 EFX721219:EFX721220 DWB721219:DWB721220 DMF721219:DMF721220 DCJ721219:DCJ721220 CSN721219:CSN721220 CIR721219:CIR721220 BYV721219:BYV721220 BOZ721219:BOZ721220 BFD721219:BFD721220 AVH721219:AVH721220 ALL721219:ALL721220 ABP721219:ABP721220 RT721219:RT721220 HX721219:HX721220 B721219:B721220 WUJ655683:WUJ655684 WKN655683:WKN655684 WAR655683:WAR655684 VQV655683:VQV655684 VGZ655683:VGZ655684 UXD655683:UXD655684 UNH655683:UNH655684 UDL655683:UDL655684 TTP655683:TTP655684 TJT655683:TJT655684 SZX655683:SZX655684 SQB655683:SQB655684 SGF655683:SGF655684 RWJ655683:RWJ655684 RMN655683:RMN655684 RCR655683:RCR655684 QSV655683:QSV655684 QIZ655683:QIZ655684 PZD655683:PZD655684 PPH655683:PPH655684 PFL655683:PFL655684 OVP655683:OVP655684 OLT655683:OLT655684 OBX655683:OBX655684 NSB655683:NSB655684 NIF655683:NIF655684 MYJ655683:MYJ655684 MON655683:MON655684 MER655683:MER655684 LUV655683:LUV655684 LKZ655683:LKZ655684 LBD655683:LBD655684 KRH655683:KRH655684 KHL655683:KHL655684 JXP655683:JXP655684 JNT655683:JNT655684 JDX655683:JDX655684 IUB655683:IUB655684 IKF655683:IKF655684 IAJ655683:IAJ655684 HQN655683:HQN655684 HGR655683:HGR655684 GWV655683:GWV655684 GMZ655683:GMZ655684 GDD655683:GDD655684 FTH655683:FTH655684 FJL655683:FJL655684 EZP655683:EZP655684 EPT655683:EPT655684 EFX655683:EFX655684 DWB655683:DWB655684 DMF655683:DMF655684 DCJ655683:DCJ655684 CSN655683:CSN655684 CIR655683:CIR655684 BYV655683:BYV655684 BOZ655683:BOZ655684 BFD655683:BFD655684 AVH655683:AVH655684 ALL655683:ALL655684 ABP655683:ABP655684 RT655683:RT655684 HX655683:HX655684 B655683:B655684 WUJ590147:WUJ590148 WKN590147:WKN590148 WAR590147:WAR590148 VQV590147:VQV590148 VGZ590147:VGZ590148 UXD590147:UXD590148 UNH590147:UNH590148 UDL590147:UDL590148 TTP590147:TTP590148 TJT590147:TJT590148 SZX590147:SZX590148 SQB590147:SQB590148 SGF590147:SGF590148 RWJ590147:RWJ590148 RMN590147:RMN590148 RCR590147:RCR590148 QSV590147:QSV590148 QIZ590147:QIZ590148 PZD590147:PZD590148 PPH590147:PPH590148 PFL590147:PFL590148 OVP590147:OVP590148 OLT590147:OLT590148 OBX590147:OBX590148 NSB590147:NSB590148 NIF590147:NIF590148 MYJ590147:MYJ590148 MON590147:MON590148 MER590147:MER590148 LUV590147:LUV590148 LKZ590147:LKZ590148 LBD590147:LBD590148 KRH590147:KRH590148 KHL590147:KHL590148 JXP590147:JXP590148 JNT590147:JNT590148 JDX590147:JDX590148 IUB590147:IUB590148 IKF590147:IKF590148 IAJ590147:IAJ590148 HQN590147:HQN590148 HGR590147:HGR590148 GWV590147:GWV590148 GMZ590147:GMZ590148 GDD590147:GDD590148 FTH590147:FTH590148 FJL590147:FJL590148 EZP590147:EZP590148 EPT590147:EPT590148 EFX590147:EFX590148 DWB590147:DWB590148 DMF590147:DMF590148 DCJ590147:DCJ590148 CSN590147:CSN590148 CIR590147:CIR590148 BYV590147:BYV590148 BOZ590147:BOZ590148 BFD590147:BFD590148 AVH590147:AVH590148 ALL590147:ALL590148 ABP590147:ABP590148 RT590147:RT590148 HX590147:HX590148 B590147:B590148 WUJ524611:WUJ524612 WKN524611:WKN524612 WAR524611:WAR524612 VQV524611:VQV524612 VGZ524611:VGZ524612 UXD524611:UXD524612 UNH524611:UNH524612 UDL524611:UDL524612 TTP524611:TTP524612 TJT524611:TJT524612 SZX524611:SZX524612 SQB524611:SQB524612 SGF524611:SGF524612 RWJ524611:RWJ524612 RMN524611:RMN524612 RCR524611:RCR524612 QSV524611:QSV524612 QIZ524611:QIZ524612 PZD524611:PZD524612 PPH524611:PPH524612 PFL524611:PFL524612 OVP524611:OVP524612 OLT524611:OLT524612 OBX524611:OBX524612 NSB524611:NSB524612 NIF524611:NIF524612 MYJ524611:MYJ524612 MON524611:MON524612 MER524611:MER524612 LUV524611:LUV524612 LKZ524611:LKZ524612 LBD524611:LBD524612 KRH524611:KRH524612 KHL524611:KHL524612 JXP524611:JXP524612 JNT524611:JNT524612 JDX524611:JDX524612 IUB524611:IUB524612 IKF524611:IKF524612 IAJ524611:IAJ524612 HQN524611:HQN524612 HGR524611:HGR524612 GWV524611:GWV524612 GMZ524611:GMZ524612 GDD524611:GDD524612 FTH524611:FTH524612 FJL524611:FJL524612 EZP524611:EZP524612 EPT524611:EPT524612 EFX524611:EFX524612 DWB524611:DWB524612 DMF524611:DMF524612 DCJ524611:DCJ524612 CSN524611:CSN524612 CIR524611:CIR524612 BYV524611:BYV524612 BOZ524611:BOZ524612 BFD524611:BFD524612 AVH524611:AVH524612 ALL524611:ALL524612 ABP524611:ABP524612 RT524611:RT524612 HX524611:HX524612 B524611:B524612 WUJ459075:WUJ459076 WKN459075:WKN459076 WAR459075:WAR459076 VQV459075:VQV459076 VGZ459075:VGZ459076 UXD459075:UXD459076 UNH459075:UNH459076 UDL459075:UDL459076 TTP459075:TTP459076 TJT459075:TJT459076 SZX459075:SZX459076 SQB459075:SQB459076 SGF459075:SGF459076 RWJ459075:RWJ459076 RMN459075:RMN459076 RCR459075:RCR459076 QSV459075:QSV459076 QIZ459075:QIZ459076 PZD459075:PZD459076 PPH459075:PPH459076 PFL459075:PFL459076 OVP459075:OVP459076 OLT459075:OLT459076 OBX459075:OBX459076 NSB459075:NSB459076 NIF459075:NIF459076 MYJ459075:MYJ459076 MON459075:MON459076 MER459075:MER459076 LUV459075:LUV459076 LKZ459075:LKZ459076 LBD459075:LBD459076 KRH459075:KRH459076 KHL459075:KHL459076 JXP459075:JXP459076 JNT459075:JNT459076 JDX459075:JDX459076 IUB459075:IUB459076 IKF459075:IKF459076 IAJ459075:IAJ459076 HQN459075:HQN459076 HGR459075:HGR459076 GWV459075:GWV459076 GMZ459075:GMZ459076 GDD459075:GDD459076 FTH459075:FTH459076 FJL459075:FJL459076 EZP459075:EZP459076 EPT459075:EPT459076 EFX459075:EFX459076 DWB459075:DWB459076 DMF459075:DMF459076 DCJ459075:DCJ459076 CSN459075:CSN459076 CIR459075:CIR459076 BYV459075:BYV459076 BOZ459075:BOZ459076 BFD459075:BFD459076 AVH459075:AVH459076 ALL459075:ALL459076 ABP459075:ABP459076 RT459075:RT459076 HX459075:HX459076 B459075:B459076 WUJ393539:WUJ393540 WKN393539:WKN393540 WAR393539:WAR393540 VQV393539:VQV393540 VGZ393539:VGZ393540 UXD393539:UXD393540 UNH393539:UNH393540 UDL393539:UDL393540 TTP393539:TTP393540 TJT393539:TJT393540 SZX393539:SZX393540 SQB393539:SQB393540 SGF393539:SGF393540 RWJ393539:RWJ393540 RMN393539:RMN393540 RCR393539:RCR393540 QSV393539:QSV393540 QIZ393539:QIZ393540 PZD393539:PZD393540 PPH393539:PPH393540 PFL393539:PFL393540 OVP393539:OVP393540 OLT393539:OLT393540 OBX393539:OBX393540 NSB393539:NSB393540 NIF393539:NIF393540 MYJ393539:MYJ393540 MON393539:MON393540 MER393539:MER393540 LUV393539:LUV393540 LKZ393539:LKZ393540 LBD393539:LBD393540 KRH393539:KRH393540 KHL393539:KHL393540 JXP393539:JXP393540 JNT393539:JNT393540 JDX393539:JDX393540 IUB393539:IUB393540 IKF393539:IKF393540 IAJ393539:IAJ393540 HQN393539:HQN393540 HGR393539:HGR393540 GWV393539:GWV393540 GMZ393539:GMZ393540 GDD393539:GDD393540 FTH393539:FTH393540 FJL393539:FJL393540 EZP393539:EZP393540 EPT393539:EPT393540 EFX393539:EFX393540 DWB393539:DWB393540 DMF393539:DMF393540 DCJ393539:DCJ393540 CSN393539:CSN393540 CIR393539:CIR393540 BYV393539:BYV393540 BOZ393539:BOZ393540 BFD393539:BFD393540 AVH393539:AVH393540 ALL393539:ALL393540 ABP393539:ABP393540 RT393539:RT393540 HX393539:HX393540 B393539:B393540 WUJ328003:WUJ328004 WKN328003:WKN328004 WAR328003:WAR328004 VQV328003:VQV328004 VGZ328003:VGZ328004 UXD328003:UXD328004 UNH328003:UNH328004 UDL328003:UDL328004 TTP328003:TTP328004 TJT328003:TJT328004 SZX328003:SZX328004 SQB328003:SQB328004 SGF328003:SGF328004 RWJ328003:RWJ328004 RMN328003:RMN328004 RCR328003:RCR328004 QSV328003:QSV328004 QIZ328003:QIZ328004 PZD328003:PZD328004 PPH328003:PPH328004 PFL328003:PFL328004 OVP328003:OVP328004 OLT328003:OLT328004 OBX328003:OBX328004 NSB328003:NSB328004 NIF328003:NIF328004 MYJ328003:MYJ328004 MON328003:MON328004 MER328003:MER328004 LUV328003:LUV328004 LKZ328003:LKZ328004 LBD328003:LBD328004 KRH328003:KRH328004 KHL328003:KHL328004 JXP328003:JXP328004 JNT328003:JNT328004 JDX328003:JDX328004 IUB328003:IUB328004 IKF328003:IKF328004 IAJ328003:IAJ328004 HQN328003:HQN328004 HGR328003:HGR328004 GWV328003:GWV328004 GMZ328003:GMZ328004 GDD328003:GDD328004 FTH328003:FTH328004 FJL328003:FJL328004 EZP328003:EZP328004 EPT328003:EPT328004 EFX328003:EFX328004 DWB328003:DWB328004 DMF328003:DMF328004 DCJ328003:DCJ328004 CSN328003:CSN328004 CIR328003:CIR328004 BYV328003:BYV328004 BOZ328003:BOZ328004 BFD328003:BFD328004 AVH328003:AVH328004 ALL328003:ALL328004 ABP328003:ABP328004 RT328003:RT328004 HX328003:HX328004 B328003:B328004 WUJ262467:WUJ262468 WKN262467:WKN262468 WAR262467:WAR262468 VQV262467:VQV262468 VGZ262467:VGZ262468 UXD262467:UXD262468 UNH262467:UNH262468 UDL262467:UDL262468 TTP262467:TTP262468 TJT262467:TJT262468 SZX262467:SZX262468 SQB262467:SQB262468 SGF262467:SGF262468 RWJ262467:RWJ262468 RMN262467:RMN262468 RCR262467:RCR262468 QSV262467:QSV262468 QIZ262467:QIZ262468 PZD262467:PZD262468 PPH262467:PPH262468 PFL262467:PFL262468 OVP262467:OVP262468 OLT262467:OLT262468 OBX262467:OBX262468 NSB262467:NSB262468 NIF262467:NIF262468 MYJ262467:MYJ262468 MON262467:MON262468 MER262467:MER262468 LUV262467:LUV262468 LKZ262467:LKZ262468 LBD262467:LBD262468 KRH262467:KRH262468 KHL262467:KHL262468 JXP262467:JXP262468 JNT262467:JNT262468 JDX262467:JDX262468 IUB262467:IUB262468 IKF262467:IKF262468 IAJ262467:IAJ262468 HQN262467:HQN262468 HGR262467:HGR262468 GWV262467:GWV262468 GMZ262467:GMZ262468 GDD262467:GDD262468 FTH262467:FTH262468 FJL262467:FJL262468 EZP262467:EZP262468 EPT262467:EPT262468 EFX262467:EFX262468 DWB262467:DWB262468 DMF262467:DMF262468 DCJ262467:DCJ262468 CSN262467:CSN262468 CIR262467:CIR262468 BYV262467:BYV262468 BOZ262467:BOZ262468 BFD262467:BFD262468 AVH262467:AVH262468 ALL262467:ALL262468 ABP262467:ABP262468 RT262467:RT262468 HX262467:HX262468 B262467:B262468 WUJ196931:WUJ196932 WKN196931:WKN196932 WAR196931:WAR196932 VQV196931:VQV196932 VGZ196931:VGZ196932 UXD196931:UXD196932 UNH196931:UNH196932 UDL196931:UDL196932 TTP196931:TTP196932 TJT196931:TJT196932 SZX196931:SZX196932 SQB196931:SQB196932 SGF196931:SGF196932 RWJ196931:RWJ196932 RMN196931:RMN196932 RCR196931:RCR196932 QSV196931:QSV196932 QIZ196931:QIZ196932 PZD196931:PZD196932 PPH196931:PPH196932 PFL196931:PFL196932 OVP196931:OVP196932 OLT196931:OLT196932 OBX196931:OBX196932 NSB196931:NSB196932 NIF196931:NIF196932 MYJ196931:MYJ196932 MON196931:MON196932 MER196931:MER196932 LUV196931:LUV196932 LKZ196931:LKZ196932 LBD196931:LBD196932 KRH196931:KRH196932 KHL196931:KHL196932 JXP196931:JXP196932 JNT196931:JNT196932 JDX196931:JDX196932 IUB196931:IUB196932 IKF196931:IKF196932 IAJ196931:IAJ196932 HQN196931:HQN196932 HGR196931:HGR196932 GWV196931:GWV196932 GMZ196931:GMZ196932 GDD196931:GDD196932 FTH196931:FTH196932 FJL196931:FJL196932 EZP196931:EZP196932 EPT196931:EPT196932 EFX196931:EFX196932 DWB196931:DWB196932 DMF196931:DMF196932 DCJ196931:DCJ196932 CSN196931:CSN196932 CIR196931:CIR196932 BYV196931:BYV196932 BOZ196931:BOZ196932 BFD196931:BFD196932 AVH196931:AVH196932 ALL196931:ALL196932 ABP196931:ABP196932 RT196931:RT196932 HX196931:HX196932 B196931:B196932 WUJ131395:WUJ131396 WKN131395:WKN131396 WAR131395:WAR131396 VQV131395:VQV131396 VGZ131395:VGZ131396 UXD131395:UXD131396 UNH131395:UNH131396 UDL131395:UDL131396 TTP131395:TTP131396 TJT131395:TJT131396 SZX131395:SZX131396 SQB131395:SQB131396 SGF131395:SGF131396 RWJ131395:RWJ131396 RMN131395:RMN131396 RCR131395:RCR131396 QSV131395:QSV131396 QIZ131395:QIZ131396 PZD131395:PZD131396 PPH131395:PPH131396 PFL131395:PFL131396 OVP131395:OVP131396 OLT131395:OLT131396 OBX131395:OBX131396 NSB131395:NSB131396 NIF131395:NIF131396 MYJ131395:MYJ131396 MON131395:MON131396 MER131395:MER131396 LUV131395:LUV131396 LKZ131395:LKZ131396 LBD131395:LBD131396 KRH131395:KRH131396 KHL131395:KHL131396 JXP131395:JXP131396 JNT131395:JNT131396 JDX131395:JDX131396 IUB131395:IUB131396 IKF131395:IKF131396 IAJ131395:IAJ131396 HQN131395:HQN131396 HGR131395:HGR131396 GWV131395:GWV131396 GMZ131395:GMZ131396 GDD131395:GDD131396 FTH131395:FTH131396 FJL131395:FJL131396 EZP131395:EZP131396 EPT131395:EPT131396 EFX131395:EFX131396 DWB131395:DWB131396 DMF131395:DMF131396 DCJ131395:DCJ131396 CSN131395:CSN131396 CIR131395:CIR131396 BYV131395:BYV131396 BOZ131395:BOZ131396 BFD131395:BFD131396 AVH131395:AVH131396 ALL131395:ALL131396 ABP131395:ABP131396 RT131395:RT131396 HX131395:HX131396 B131395:B131396 WUJ65859:WUJ65860 WKN65859:WKN65860 WAR65859:WAR65860 VQV65859:VQV65860 VGZ65859:VGZ65860 UXD65859:UXD65860 UNH65859:UNH65860 UDL65859:UDL65860 TTP65859:TTP65860 TJT65859:TJT65860 SZX65859:SZX65860 SQB65859:SQB65860 SGF65859:SGF65860 RWJ65859:RWJ65860 RMN65859:RMN65860 RCR65859:RCR65860 QSV65859:QSV65860 QIZ65859:QIZ65860 PZD65859:PZD65860 PPH65859:PPH65860 PFL65859:PFL65860 OVP65859:OVP65860 OLT65859:OLT65860 OBX65859:OBX65860 NSB65859:NSB65860 NIF65859:NIF65860 MYJ65859:MYJ65860 MON65859:MON65860 MER65859:MER65860 LUV65859:LUV65860 LKZ65859:LKZ65860 LBD65859:LBD65860 KRH65859:KRH65860 KHL65859:KHL65860 JXP65859:JXP65860 JNT65859:JNT65860 JDX65859:JDX65860 IUB65859:IUB65860 IKF65859:IKF65860 IAJ65859:IAJ65860 HQN65859:HQN65860 HGR65859:HGR65860 GWV65859:GWV65860 GMZ65859:GMZ65860 GDD65859:GDD65860 FTH65859:FTH65860 FJL65859:FJL65860 EZP65859:EZP65860 EPT65859:EPT65860 EFX65859:EFX65860 DWB65859:DWB65860 DMF65859:DMF65860 DCJ65859:DCJ65860 CSN65859:CSN65860 CIR65859:CIR65860 BYV65859:BYV65860 BOZ65859:BOZ65860 BFD65859:BFD65860 AVH65859:AVH65860 ALL65859:ALL65860 ABP65859:ABP65860 RT65859:RT65860 HX65859:HX65860" xr:uid="{00000000-0002-0000-0000-000000000000}"/>
    <dataValidation type="list" allowBlank="1" showInputMessage="1" showErrorMessage="1" sqref="B304" xr:uid="{00000000-0002-0000-0000-000001000000}">
      <formula1>"APTT-SP, SynthASil"</formula1>
    </dataValidation>
    <dataValidation type="list" allowBlank="1" showInputMessage="1" showErrorMessage="1" sqref="B305" xr:uid="{00000000-0002-0000-0000-000002000000}">
      <formula1>Fib</formula1>
    </dataValidation>
    <dataValidation type="list" allowBlank="1" showInputMessage="1" showErrorMessage="1" sqref="B303" xr:uid="{00000000-0002-0000-0000-000003000000}">
      <formula1>PT</formula1>
    </dataValidation>
  </dataValidations>
  <pageMargins left="0.17" right="0.17" top="0.28999999999999998" bottom="0.23" header="0.18" footer="0.17"/>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Gói 6</vt:lpstr>
      <vt:lpstr>'Gói 6'!Print_Area</vt:lpstr>
      <vt:lpstr>'Gói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Hoàng Hương - Báo Đấu thầu</cp:lastModifiedBy>
  <cp:lastPrinted>2023-05-05T08:42:22Z</cp:lastPrinted>
  <dcterms:created xsi:type="dcterms:W3CDTF">2022-05-31T08:26:12Z</dcterms:created>
  <dcterms:modified xsi:type="dcterms:W3CDTF">2023-05-09T07:39:27Z</dcterms:modified>
</cp:coreProperties>
</file>